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0" yWindow="65516" windowWidth="21080" windowHeight="15580" tabRatio="500" activeTab="0"/>
  </bookViews>
  <sheets>
    <sheet name="Feuil1" sheetId="1" r:id="rId1"/>
  </sheets>
  <definedNames>
    <definedName name="_xlnm.Print_Area">'Feuil1'!$A$15:$B$24</definedName>
  </definedNames>
  <calcPr fullCalcOnLoad="1"/>
</workbook>
</file>

<file path=xl/sharedStrings.xml><?xml version="1.0" encoding="utf-8"?>
<sst xmlns="http://schemas.openxmlformats.org/spreadsheetml/2006/main" count="38" uniqueCount="26">
  <si>
    <t>Merychippus</t>
  </si>
  <si>
    <t>AMNH</t>
  </si>
  <si>
    <t>Echo</t>
  </si>
  <si>
    <t>Scapho</t>
  </si>
  <si>
    <t>ex Lakota</t>
  </si>
  <si>
    <t>Trinity</t>
  </si>
  <si>
    <t>n</t>
  </si>
  <si>
    <t>Thomson</t>
  </si>
  <si>
    <t>pri</t>
  </si>
  <si>
    <t>Proto</t>
  </si>
  <si>
    <t>Cgoorisi</t>
  </si>
  <si>
    <t>50-1282</t>
  </si>
  <si>
    <t>Lakotahippus</t>
  </si>
  <si>
    <t>Fortihippus</t>
  </si>
  <si>
    <t>Chicago</t>
  </si>
  <si>
    <t>Mastodon Q</t>
  </si>
  <si>
    <t>Cherry</t>
  </si>
  <si>
    <t>Loup Fork</t>
  </si>
  <si>
    <t>republicanum</t>
  </si>
  <si>
    <t>E. Sand</t>
  </si>
  <si>
    <t>3 years</t>
  </si>
  <si>
    <t>Riverside</t>
  </si>
  <si>
    <t>V. 69135</t>
  </si>
  <si>
    <t>East Sand Q</t>
  </si>
  <si>
    <t>isonesus</t>
  </si>
  <si>
    <t>Echo A long 2 and 9 x</t>
  </si>
</sst>
</file>

<file path=xl/styles.xml><?xml version="1.0" encoding="utf-8"?>
<styleSheet xmlns="http://schemas.openxmlformats.org/spreadsheetml/2006/main">
  <numFmts count="1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F&quot;;\-#,##0\ &quot;F&quot;"/>
    <numFmt numFmtId="165" formatCode="#,##0.00\ &quot;F&quot;;\-#,##0.00\ &quot;F&quot;"/>
    <numFmt numFmtId="166" formatCode="d/m/yy"/>
    <numFmt numFmtId="167" formatCode="h\:mm\ am/pm"/>
    <numFmt numFmtId="168" formatCode="h\:mm\:ss\ am/pm"/>
    <numFmt numFmtId="169" formatCode="h\:mm"/>
    <numFmt numFmtId="170" formatCode="h\:mm\:ss"/>
    <numFmt numFmtId="171" formatCode="d/m/yy\ h\:mm"/>
    <numFmt numFmtId="172" formatCode="0.000"/>
    <numFmt numFmtId="173" formatCode="0.0"/>
  </numFmts>
  <fonts count="1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b/>
      <sz val="9"/>
      <color indexed="18"/>
      <name val="Geneva"/>
      <family val="0"/>
    </font>
    <font>
      <b/>
      <sz val="9"/>
      <color indexed="12"/>
      <name val="Geneva"/>
      <family val="0"/>
    </font>
    <font>
      <sz val="9"/>
      <color indexed="18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sz val="10"/>
      <name val="Geneva"/>
      <family val="0"/>
    </font>
    <font>
      <b/>
      <sz val="1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72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top"/>
    </xf>
    <xf numFmtId="173" fontId="0" fillId="0" borderId="0" xfId="0" applyNumberFormat="1" applyFill="1" applyAlignment="1">
      <alignment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right" vertical="top"/>
    </xf>
    <xf numFmtId="0" fontId="0" fillId="0" borderId="0" xfId="0" applyNumberFormat="1" applyFont="1" applyFill="1" applyAlignment="1">
      <alignment horizontal="left"/>
    </xf>
    <xf numFmtId="173" fontId="0" fillId="0" borderId="0" xfId="0" applyNumberForma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left" vertical="top"/>
    </xf>
    <xf numFmtId="0" fontId="0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/>
    </xf>
    <xf numFmtId="0" fontId="9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64" fontId="0" fillId="0" borderId="0" xfId="0" applyNumberFormat="1" applyAlignment="1">
      <alignment horizontal="right" vertical="top"/>
    </xf>
    <xf numFmtId="0" fontId="0" fillId="0" borderId="0" xfId="0" applyFill="1" applyAlignment="1">
      <alignment horizontal="center" vertical="top"/>
    </xf>
    <xf numFmtId="0" fontId="0" fillId="0" borderId="0" xfId="0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8" fillId="0" borderId="0" xfId="0" applyFont="1" applyFill="1" applyAlignment="1">
      <alignment/>
    </xf>
    <xf numFmtId="0" fontId="0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Group A, Morph 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085"/>
          <c:w val="0.8025"/>
          <c:h val="0.89325"/>
        </c:manualLayout>
      </c:layout>
      <c:lineChart>
        <c:grouping val="standard"/>
        <c:varyColors val="0"/>
        <c:ser>
          <c:idx val="11"/>
          <c:order val="0"/>
          <c:tx>
            <c:strRef>
              <c:f>Feuil1!$C$15</c:f>
              <c:strCache>
                <c:ptCount val="1"/>
                <c:pt idx="0">
                  <c:v>8347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Feuil1!$C$16:$C$23</c:f>
              <c:numCache/>
            </c:numRef>
          </c:val>
          <c:smooth val="0"/>
        </c:ser>
        <c:ser>
          <c:idx val="13"/>
          <c:order val="1"/>
          <c:tx>
            <c:strRef>
              <c:f>Feuil1!$D$15</c:f>
              <c:strCache>
                <c:ptCount val="1"/>
                <c:pt idx="0">
                  <c:v>14057</c:v>
                </c:pt>
              </c:strCache>
            </c:strRef>
          </c:tx>
          <c:spPr>
            <a:ln w="254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Feuil1!$D$16:$D$23</c:f>
              <c:numCache/>
            </c:numRef>
          </c:val>
          <c:smooth val="0"/>
        </c:ser>
        <c:ser>
          <c:idx val="1"/>
          <c:order val="2"/>
          <c:tx>
            <c:strRef>
              <c:f>Feuil1!$E$15</c:f>
              <c:strCache>
                <c:ptCount val="1"/>
                <c:pt idx="0">
                  <c:v>25497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Feuil1!$E$16:$E$23</c:f>
              <c:numCache/>
            </c:numRef>
          </c:val>
          <c:smooth val="0"/>
        </c:ser>
        <c:ser>
          <c:idx val="6"/>
          <c:order val="3"/>
          <c:tx>
            <c:strRef>
              <c:f>Feuil1!$F$15</c:f>
              <c:strCache>
                <c:ptCount val="1"/>
                <c:pt idx="0">
                  <c:v>69600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Feuil1!$B$16:$B$23</c:f>
              <c:numCache/>
            </c:numRef>
          </c:cat>
          <c:val>
            <c:numRef>
              <c:f>Feuil1!$F$16:$F$23</c:f>
              <c:numCache/>
            </c:numRef>
          </c:val>
          <c:smooth val="0"/>
        </c:ser>
        <c:ser>
          <c:idx val="7"/>
          <c:order val="4"/>
          <c:tx>
            <c:strRef>
              <c:f>Feuil1!$G$15</c:f>
              <c:strCache>
                <c:ptCount val="1"/>
                <c:pt idx="0">
                  <c:v>69706</c:v>
                </c:pt>
              </c:strCache>
            </c:strRef>
          </c:tx>
          <c:spPr>
            <a:ln w="254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Feuil1!$B$16:$B$23</c:f>
              <c:numCache/>
            </c:numRef>
          </c:cat>
          <c:val>
            <c:numRef>
              <c:f>Feuil1!$G$16:$G$23</c:f>
              <c:numCache/>
            </c:numRef>
          </c:val>
          <c:smooth val="0"/>
        </c:ser>
        <c:ser>
          <c:idx val="0"/>
          <c:order val="5"/>
          <c:tx>
            <c:strRef>
              <c:f>Feuil1!$H$15</c:f>
              <c:strCache>
                <c:ptCount val="1"/>
                <c:pt idx="0">
                  <c:v>71154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Feuil1!$H$16:$H$23</c:f>
              <c:numCache/>
            </c:numRef>
          </c:val>
          <c:smooth val="0"/>
        </c:ser>
        <c:ser>
          <c:idx val="3"/>
          <c:order val="6"/>
          <c:tx>
            <c:strRef>
              <c:f>Feuil1!$I$15</c:f>
              <c:strCache>
                <c:ptCount val="1"/>
                <c:pt idx="0">
                  <c:v>87002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Feuil1!$B$16:$B$23</c:f>
              <c:numCache/>
            </c:numRef>
          </c:cat>
          <c:val>
            <c:numRef>
              <c:f>Feuil1!$I$16:$I$23</c:f>
              <c:numCache/>
            </c:numRef>
          </c:val>
          <c:smooth val="0"/>
        </c:ser>
        <c:ser>
          <c:idx val="4"/>
          <c:order val="7"/>
          <c:tx>
            <c:strRef>
              <c:f>Feuil1!$J$15</c:f>
              <c:strCache>
                <c:ptCount val="1"/>
                <c:pt idx="0">
                  <c:v>87013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Feuil1!$B$16:$B$23</c:f>
              <c:numCache/>
            </c:numRef>
          </c:cat>
          <c:val>
            <c:numRef>
              <c:f>Feuil1!$J$16:$J$23</c:f>
              <c:numCache/>
            </c:numRef>
          </c:val>
          <c:smooth val="0"/>
        </c:ser>
        <c:ser>
          <c:idx val="8"/>
          <c:order val="8"/>
          <c:tx>
            <c:strRef>
              <c:f>Feuil1!$K$15</c:f>
              <c:strCache>
                <c:ptCount val="1"/>
                <c:pt idx="0">
                  <c:v>87301</c:v>
                </c:pt>
              </c:strCache>
            </c:strRef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Feuil1!$B$16:$B$23</c:f>
              <c:numCache/>
            </c:numRef>
          </c:cat>
          <c:val>
            <c:numRef>
              <c:f>Feuil1!$K$16:$K$23</c:f>
              <c:numCache/>
            </c:numRef>
          </c:val>
          <c:smooth val="0"/>
        </c:ser>
        <c:ser>
          <c:idx val="9"/>
          <c:order val="9"/>
          <c:tx>
            <c:strRef>
              <c:f>Feuil1!$L$15</c:f>
              <c:strCache>
                <c:ptCount val="1"/>
                <c:pt idx="0">
                  <c:v>109909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Feuil1!$B$16:$B$23</c:f>
              <c:numCache/>
            </c:numRef>
          </c:cat>
          <c:val>
            <c:numRef>
              <c:f>Feuil1!$L$16:$L$23</c:f>
              <c:numCache/>
            </c:numRef>
          </c:val>
          <c:smooth val="0"/>
        </c:ser>
        <c:marker val="1"/>
        <c:axId val="1625729"/>
        <c:axId val="14631562"/>
      </c:lineChart>
      <c:catAx>
        <c:axId val="16257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4631562"/>
        <c:crosses val="autoZero"/>
        <c:auto val="1"/>
        <c:lblOffset val="100"/>
        <c:noMultiLvlLbl val="0"/>
      </c:catAx>
      <c:valAx>
        <c:axId val="14631562"/>
        <c:scaling>
          <c:orientation val="minMax"/>
          <c:max val="0.2"/>
          <c:min val="-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Lakotahippus 60300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25729"/>
        <c:crossesAt val="1"/>
        <c:crossBetween val="midCat"/>
        <c:dispUnits/>
        <c:majorUnit val="0.05"/>
        <c:minorUnit val="0.0304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"/>
          <c:y val="0.33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25</xdr:row>
      <xdr:rowOff>9525</xdr:rowOff>
    </xdr:from>
    <xdr:to>
      <xdr:col>12</xdr:col>
      <xdr:colOff>552450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1685925" y="4048125"/>
        <a:ext cx="73342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workbookViewId="0" topLeftCell="A1">
      <selection activeCell="M7" sqref="M7:M14"/>
    </sheetView>
  </sheetViews>
  <sheetFormatPr defaultColWidth="10.875" defaultRowHeight="12"/>
  <cols>
    <col min="1" max="1" width="10.50390625" style="0" bestFit="1" customWidth="1"/>
    <col min="2" max="2" width="3.125" style="1" bestFit="1" customWidth="1"/>
    <col min="3" max="3" width="10.50390625" style="0" bestFit="1" customWidth="1"/>
    <col min="4" max="4" width="9.875" style="0" customWidth="1"/>
    <col min="5" max="5" width="8.375" style="4" bestFit="1" customWidth="1"/>
    <col min="6" max="6" width="7.625" style="0" bestFit="1" customWidth="1"/>
    <col min="7" max="7" width="9.125" style="0" customWidth="1"/>
    <col min="8" max="8" width="10.50390625" style="0" bestFit="1" customWidth="1"/>
    <col min="9" max="9" width="10.625" style="0" customWidth="1"/>
    <col min="10" max="10" width="9.625" style="0" bestFit="1" customWidth="1"/>
    <col min="11" max="12" width="10.625" style="0" bestFit="1" customWidth="1"/>
    <col min="13" max="13" width="12.625" style="0" bestFit="1" customWidth="1"/>
    <col min="14" max="14" width="12.375" style="4" customWidth="1"/>
    <col min="15" max="15" width="10.375" style="0" bestFit="1" customWidth="1"/>
    <col min="16" max="16" width="10.00390625" style="0" bestFit="1" customWidth="1"/>
    <col min="17" max="17" width="10.00390625" style="0" customWidth="1"/>
    <col min="18" max="18" width="9.625" style="0" bestFit="1" customWidth="1"/>
    <col min="19" max="19" width="10.00390625" style="0" customWidth="1"/>
    <col min="20" max="20" width="10.625" style="0" bestFit="1" customWidth="1"/>
    <col min="21" max="21" width="10.00390625" style="0" bestFit="1" customWidth="1"/>
    <col min="22" max="22" width="10.50390625" style="0" bestFit="1" customWidth="1"/>
    <col min="23" max="23" width="10.50390625" style="0" customWidth="1"/>
    <col min="24" max="24" width="10.00390625" style="0" bestFit="1" customWidth="1"/>
  </cols>
  <sheetData>
    <row r="1" spans="2:14" s="4" customFormat="1" ht="12.75">
      <c r="B1" s="22"/>
      <c r="C1" s="5" t="s">
        <v>13</v>
      </c>
      <c r="D1"/>
      <c r="F1" s="23"/>
      <c r="G1" s="10"/>
      <c r="H1" s="31" t="s">
        <v>20</v>
      </c>
      <c r="I1" s="10"/>
      <c r="K1" s="23"/>
      <c r="L1" s="10" t="s">
        <v>4</v>
      </c>
      <c r="M1" s="10"/>
      <c r="N1" s="10"/>
    </row>
    <row r="2" spans="2:19" s="4" customFormat="1" ht="12.75">
      <c r="B2" s="22"/>
      <c r="C2" s="18" t="s">
        <v>1</v>
      </c>
      <c r="D2" t="s">
        <v>21</v>
      </c>
      <c r="E2" s="4" t="s">
        <v>14</v>
      </c>
      <c r="F2" s="18" t="s">
        <v>1</v>
      </c>
      <c r="G2" s="15" t="s">
        <v>1</v>
      </c>
      <c r="H2" t="s">
        <v>21</v>
      </c>
      <c r="I2" s="15" t="s">
        <v>1</v>
      </c>
      <c r="J2" s="24" t="s">
        <v>1</v>
      </c>
      <c r="K2" s="24" t="s">
        <v>1</v>
      </c>
      <c r="L2" s="15" t="s">
        <v>1</v>
      </c>
      <c r="M2" s="15"/>
      <c r="N2" s="15"/>
      <c r="O2" s="24"/>
      <c r="P2" s="24"/>
      <c r="Q2" s="24"/>
      <c r="R2" s="24"/>
      <c r="S2" s="24"/>
    </row>
    <row r="3" spans="2:19" s="4" customFormat="1" ht="12.75">
      <c r="B3" s="22"/>
      <c r="C3" s="4" t="s">
        <v>17</v>
      </c>
      <c r="D3" s="31" t="s">
        <v>22</v>
      </c>
      <c r="E3" s="4" t="s">
        <v>15</v>
      </c>
      <c r="F3" s="15" t="s">
        <v>16</v>
      </c>
      <c r="G3" s="13" t="s">
        <v>7</v>
      </c>
      <c r="H3" s="31" t="s">
        <v>23</v>
      </c>
      <c r="I3" s="6" t="s">
        <v>2</v>
      </c>
      <c r="J3" s="6" t="s">
        <v>2</v>
      </c>
      <c r="K3" s="6" t="s">
        <v>19</v>
      </c>
      <c r="L3" s="6" t="s">
        <v>5</v>
      </c>
      <c r="M3" s="6"/>
      <c r="N3" s="6"/>
      <c r="O3" s="6"/>
      <c r="P3" s="6"/>
      <c r="Q3" s="6"/>
      <c r="R3" s="6"/>
      <c r="S3" s="6"/>
    </row>
    <row r="4" spans="2:20" s="4" customFormat="1" ht="12.75">
      <c r="B4" s="22"/>
      <c r="C4" s="5" t="s">
        <v>18</v>
      </c>
      <c r="D4" s="31"/>
      <c r="E4" s="5"/>
      <c r="F4" s="5" t="s">
        <v>18</v>
      </c>
      <c r="G4" s="10" t="s">
        <v>8</v>
      </c>
      <c r="H4" s="31" t="s">
        <v>24</v>
      </c>
      <c r="I4" s="5"/>
      <c r="J4" s="5"/>
      <c r="K4" s="5"/>
      <c r="L4" s="10" t="s">
        <v>11</v>
      </c>
      <c r="M4" s="5"/>
      <c r="N4" s="5"/>
      <c r="O4" s="5"/>
      <c r="P4" s="5"/>
      <c r="Q4" s="5"/>
      <c r="R4" s="5"/>
      <c r="S4" s="5"/>
      <c r="T4" s="5"/>
    </row>
    <row r="5" spans="1:20" s="4" customFormat="1" ht="12.75">
      <c r="A5" s="5" t="s">
        <v>12</v>
      </c>
      <c r="B5" s="22"/>
      <c r="C5" s="5" t="s">
        <v>0</v>
      </c>
      <c r="D5" s="31" t="s">
        <v>0</v>
      </c>
      <c r="E5" s="5"/>
      <c r="F5" s="5" t="s">
        <v>0</v>
      </c>
      <c r="G5" s="10" t="s">
        <v>9</v>
      </c>
      <c r="H5" s="31" t="s">
        <v>0</v>
      </c>
      <c r="I5" s="5"/>
      <c r="J5" s="5"/>
      <c r="K5" s="5" t="s">
        <v>3</v>
      </c>
      <c r="L5" s="10" t="s">
        <v>10</v>
      </c>
      <c r="M5" s="5"/>
      <c r="N5" s="5"/>
      <c r="O5" s="5"/>
      <c r="P5" s="5"/>
      <c r="Q5" s="5"/>
      <c r="R5" s="5"/>
      <c r="S5" s="5"/>
      <c r="T5" s="5"/>
    </row>
    <row r="6" spans="1:20" s="22" customFormat="1" ht="12.75">
      <c r="A6" s="5">
        <v>60300</v>
      </c>
      <c r="C6" s="5">
        <v>8347</v>
      </c>
      <c r="D6" s="3">
        <v>14057</v>
      </c>
      <c r="E6" s="6">
        <v>25497</v>
      </c>
      <c r="F6" s="5">
        <v>69600</v>
      </c>
      <c r="G6" s="10">
        <v>69706</v>
      </c>
      <c r="H6" s="31">
        <v>71154</v>
      </c>
      <c r="I6" s="6">
        <v>87002</v>
      </c>
      <c r="J6" s="6">
        <v>87013</v>
      </c>
      <c r="K6" s="5">
        <v>87301</v>
      </c>
      <c r="L6" s="5">
        <v>109909</v>
      </c>
      <c r="M6" s="6" t="s">
        <v>25</v>
      </c>
      <c r="N6" s="4" t="s">
        <v>6</v>
      </c>
      <c r="O6" s="6"/>
      <c r="P6" s="6"/>
      <c r="Q6" s="6"/>
      <c r="R6" s="6"/>
      <c r="S6" s="6"/>
      <c r="T6" s="6"/>
    </row>
    <row r="7" spans="1:14" s="9" customFormat="1" ht="12.75">
      <c r="A7" s="17">
        <v>134</v>
      </c>
      <c r="B7" s="22">
        <v>5</v>
      </c>
      <c r="C7" s="16">
        <v>127.2</v>
      </c>
      <c r="D7"/>
      <c r="F7" s="16">
        <v>147.6</v>
      </c>
      <c r="G7" s="26">
        <v>125</v>
      </c>
      <c r="H7">
        <v>152</v>
      </c>
      <c r="J7" s="18"/>
      <c r="K7" s="25">
        <v>156.5</v>
      </c>
      <c r="M7" s="7">
        <f aca="true" t="shared" si="0" ref="M7:M14">AVERAGE(C7:L7)</f>
        <v>141.66</v>
      </c>
      <c r="N7" s="18">
        <f aca="true" t="shared" si="1" ref="N7:N14">COUNT(C7:L7)</f>
        <v>5</v>
      </c>
    </row>
    <row r="8" spans="1:20" s="4" customFormat="1" ht="12.75">
      <c r="A8" s="18">
        <v>220</v>
      </c>
      <c r="B8" s="22">
        <v>23</v>
      </c>
      <c r="C8" s="18">
        <v>230</v>
      </c>
      <c r="D8"/>
      <c r="E8" s="27">
        <v>195</v>
      </c>
      <c r="F8" s="28">
        <v>204.8</v>
      </c>
      <c r="G8" s="7">
        <v>187</v>
      </c>
      <c r="H8">
        <v>230</v>
      </c>
      <c r="I8" s="18">
        <v>231</v>
      </c>
      <c r="J8" s="18"/>
      <c r="K8" s="18">
        <v>238</v>
      </c>
      <c r="L8" s="18">
        <v>210</v>
      </c>
      <c r="M8" s="7">
        <f t="shared" si="0"/>
        <v>215.725</v>
      </c>
      <c r="N8" s="18">
        <f t="shared" si="1"/>
        <v>8</v>
      </c>
      <c r="O8" s="18"/>
      <c r="P8" s="18"/>
      <c r="Q8" s="18"/>
      <c r="R8" s="18"/>
      <c r="S8" s="18"/>
      <c r="T8" s="18"/>
    </row>
    <row r="9" spans="1:20" s="4" customFormat="1" ht="12.75">
      <c r="A9" s="19">
        <v>72</v>
      </c>
      <c r="B9" s="22">
        <v>2</v>
      </c>
      <c r="C9" s="19">
        <v>90</v>
      </c>
      <c r="D9"/>
      <c r="E9" s="27">
        <v>83</v>
      </c>
      <c r="F9" s="19">
        <v>87</v>
      </c>
      <c r="G9" s="7">
        <v>68</v>
      </c>
      <c r="H9">
        <v>88.5</v>
      </c>
      <c r="I9" s="27">
        <v>76</v>
      </c>
      <c r="J9" s="18"/>
      <c r="K9" s="29">
        <v>84</v>
      </c>
      <c r="L9" s="29">
        <v>79</v>
      </c>
      <c r="M9" s="7">
        <f t="shared" si="0"/>
        <v>81.9375</v>
      </c>
      <c r="N9" s="18">
        <f t="shared" si="1"/>
        <v>8</v>
      </c>
      <c r="O9" s="18"/>
      <c r="P9" s="18"/>
      <c r="Q9" s="18"/>
      <c r="R9" s="18"/>
      <c r="S9" s="18"/>
      <c r="T9" s="18"/>
    </row>
    <row r="10" spans="1:20" s="4" customFormat="1" ht="12.75">
      <c r="A10" s="15">
        <v>70</v>
      </c>
      <c r="B10" s="22">
        <v>1</v>
      </c>
      <c r="C10" s="18">
        <v>70</v>
      </c>
      <c r="D10" s="32">
        <v>77</v>
      </c>
      <c r="E10" s="18">
        <v>66</v>
      </c>
      <c r="F10" s="18">
        <v>72</v>
      </c>
      <c r="G10" s="7">
        <v>61</v>
      </c>
      <c r="H10" s="32">
        <v>67.5</v>
      </c>
      <c r="I10" s="18">
        <v>65</v>
      </c>
      <c r="J10" s="18">
        <v>69</v>
      </c>
      <c r="K10" s="18">
        <v>71</v>
      </c>
      <c r="L10" s="18">
        <v>65</v>
      </c>
      <c r="M10" s="7">
        <f t="shared" si="0"/>
        <v>68.35</v>
      </c>
      <c r="N10" s="18">
        <f t="shared" si="1"/>
        <v>10</v>
      </c>
      <c r="O10" s="18"/>
      <c r="P10" s="18"/>
      <c r="Q10" s="18"/>
      <c r="R10" s="18"/>
      <c r="S10" s="18"/>
      <c r="T10" s="18"/>
    </row>
    <row r="11" spans="1:20" s="4" customFormat="1" ht="12.75">
      <c r="A11" s="15">
        <v>33</v>
      </c>
      <c r="B11" s="22">
        <v>15</v>
      </c>
      <c r="C11" s="18">
        <v>34</v>
      </c>
      <c r="D11" s="32">
        <v>41</v>
      </c>
      <c r="E11" s="18">
        <v>33.5</v>
      </c>
      <c r="F11" s="18"/>
      <c r="G11" s="7">
        <v>30</v>
      </c>
      <c r="H11" s="32">
        <v>36</v>
      </c>
      <c r="I11" s="18">
        <v>35.5</v>
      </c>
      <c r="J11" s="18">
        <v>35</v>
      </c>
      <c r="K11" s="18">
        <v>36</v>
      </c>
      <c r="L11" s="18">
        <v>33</v>
      </c>
      <c r="M11" s="7">
        <f t="shared" si="0"/>
        <v>34.888888888888886</v>
      </c>
      <c r="N11" s="18">
        <f t="shared" si="1"/>
        <v>9</v>
      </c>
      <c r="O11" s="18"/>
      <c r="P11" s="18"/>
      <c r="Q11" s="18"/>
      <c r="R11" s="18"/>
      <c r="S11" s="18"/>
      <c r="T11" s="18"/>
    </row>
    <row r="12" spans="1:20" s="4" customFormat="1" ht="12.75">
      <c r="A12" s="15">
        <v>107</v>
      </c>
      <c r="B12" s="22">
        <v>9</v>
      </c>
      <c r="C12" s="15">
        <v>120</v>
      </c>
      <c r="D12" s="32">
        <v>143</v>
      </c>
      <c r="E12" s="18">
        <v>115</v>
      </c>
      <c r="F12" s="28">
        <v>125</v>
      </c>
      <c r="G12" s="7">
        <v>100</v>
      </c>
      <c r="H12" s="32">
        <v>138</v>
      </c>
      <c r="I12" s="18">
        <v>122</v>
      </c>
      <c r="J12" s="18">
        <v>116</v>
      </c>
      <c r="K12" s="30">
        <v>124</v>
      </c>
      <c r="L12" s="30">
        <v>110</v>
      </c>
      <c r="M12" s="7">
        <f t="shared" si="0"/>
        <v>121.3</v>
      </c>
      <c r="N12" s="18">
        <f t="shared" si="1"/>
        <v>10</v>
      </c>
      <c r="O12" s="18"/>
      <c r="P12" s="18"/>
      <c r="Q12" s="18"/>
      <c r="R12" s="18"/>
      <c r="S12" s="18"/>
      <c r="T12" s="18"/>
    </row>
    <row r="13" spans="1:20" s="4" customFormat="1" ht="12.75">
      <c r="A13" s="20">
        <v>83</v>
      </c>
      <c r="B13" s="22">
        <v>30</v>
      </c>
      <c r="C13" s="18">
        <v>78</v>
      </c>
      <c r="D13">
        <v>71</v>
      </c>
      <c r="E13" s="18">
        <v>69</v>
      </c>
      <c r="F13" s="28">
        <v>70.6</v>
      </c>
      <c r="G13" s="15">
        <v>53</v>
      </c>
      <c r="H13" s="32">
        <v>67</v>
      </c>
      <c r="I13" s="27">
        <v>62.5</v>
      </c>
      <c r="J13" s="18"/>
      <c r="K13" s="18">
        <v>72</v>
      </c>
      <c r="L13" s="4">
        <v>61</v>
      </c>
      <c r="M13" s="7">
        <f t="shared" si="0"/>
        <v>67.12222222222222</v>
      </c>
      <c r="N13" s="18">
        <f t="shared" si="1"/>
        <v>9</v>
      </c>
      <c r="O13" s="18"/>
      <c r="P13" s="18"/>
      <c r="Q13" s="18"/>
      <c r="R13" s="18"/>
      <c r="S13" s="18"/>
      <c r="T13" s="18"/>
    </row>
    <row r="14" spans="1:20" s="4" customFormat="1" ht="12.75">
      <c r="A14" s="20">
        <v>107</v>
      </c>
      <c r="B14" s="22">
        <v>31</v>
      </c>
      <c r="C14" s="18">
        <v>113</v>
      </c>
      <c r="D14" s="33">
        <v>160</v>
      </c>
      <c r="E14" s="18">
        <v>110</v>
      </c>
      <c r="F14" s="18">
        <v>115</v>
      </c>
      <c r="G14" s="15">
        <v>104</v>
      </c>
      <c r="H14" s="32">
        <v>137</v>
      </c>
      <c r="I14" s="18">
        <v>138</v>
      </c>
      <c r="J14" s="18"/>
      <c r="K14" s="18">
        <v>133</v>
      </c>
      <c r="L14" s="7">
        <v>119</v>
      </c>
      <c r="M14" s="7">
        <f t="shared" si="0"/>
        <v>125.44444444444444</v>
      </c>
      <c r="N14" s="18">
        <f t="shared" si="1"/>
        <v>9</v>
      </c>
      <c r="O14" s="18"/>
      <c r="P14" s="18"/>
      <c r="Q14" s="18"/>
      <c r="R14" s="18"/>
      <c r="S14" s="18"/>
      <c r="T14" s="18"/>
    </row>
    <row r="15" spans="1:12" s="3" customFormat="1" ht="12.75">
      <c r="A15" s="10" t="str">
        <f>A5</f>
        <v>Lakotahippus</v>
      </c>
      <c r="C15" s="14">
        <f aca="true" t="shared" si="2" ref="C15:L15">C6</f>
        <v>8347</v>
      </c>
      <c r="D15" s="14">
        <f t="shared" si="2"/>
        <v>14057</v>
      </c>
      <c r="E15" s="14">
        <f t="shared" si="2"/>
        <v>25497</v>
      </c>
      <c r="F15" s="3">
        <f t="shared" si="2"/>
        <v>69600</v>
      </c>
      <c r="G15" s="14">
        <f t="shared" si="2"/>
        <v>69706</v>
      </c>
      <c r="H15" s="14">
        <f t="shared" si="2"/>
        <v>71154</v>
      </c>
      <c r="I15" s="14">
        <f t="shared" si="2"/>
        <v>87002</v>
      </c>
      <c r="J15" s="14">
        <f t="shared" si="2"/>
        <v>87013</v>
      </c>
      <c r="K15" s="14">
        <f t="shared" si="2"/>
        <v>87301</v>
      </c>
      <c r="L15" s="14">
        <f t="shared" si="2"/>
        <v>109909</v>
      </c>
    </row>
    <row r="16" spans="1:11" s="8" customFormat="1" ht="12.75">
      <c r="A16" s="2">
        <f aca="true" t="shared" si="3" ref="A16:A23">LOG10(A7)</f>
        <v>2.1271047983648073</v>
      </c>
      <c r="B16" s="1">
        <v>5</v>
      </c>
      <c r="C16" s="2">
        <f aca="true" t="shared" si="4" ref="C16:C23">LOG10(C7)-$A16</f>
        <v>-0.022617687052412183</v>
      </c>
      <c r="D16"/>
      <c r="E16" s="21"/>
      <c r="F16" s="2">
        <f aca="true" t="shared" si="5" ref="F16:H19">LOG10(F7)-$A16</f>
        <v>0.04198155912221546</v>
      </c>
      <c r="G16" s="2">
        <f t="shared" si="5"/>
        <v>-0.030194785356750575</v>
      </c>
      <c r="H16" s="2">
        <f t="shared" si="5"/>
        <v>0.05473878957996536</v>
      </c>
      <c r="I16" s="21"/>
      <c r="J16"/>
      <c r="K16" s="2">
        <f aca="true" t="shared" si="6" ref="K16:K23">LOG10(K7)-$A16</f>
        <v>0.06740954351765982</v>
      </c>
    </row>
    <row r="17" spans="1:20" ht="12.75">
      <c r="A17" s="2">
        <f t="shared" si="3"/>
        <v>2.342422680822206</v>
      </c>
      <c r="B17" s="1">
        <v>23</v>
      </c>
      <c r="C17" s="2">
        <f t="shared" si="4"/>
        <v>0.01930515519538689</v>
      </c>
      <c r="E17" s="2">
        <f aca="true" t="shared" si="7" ref="E17:E23">LOG10(E8)-$A17</f>
        <v>-0.052388069459688325</v>
      </c>
      <c r="F17" s="2">
        <f t="shared" si="5"/>
        <v>-0.03109272851841327</v>
      </c>
      <c r="G17" s="2">
        <f t="shared" si="5"/>
        <v>-0.07058107428570715</v>
      </c>
      <c r="H17" s="2">
        <f t="shared" si="5"/>
        <v>0.01930515519538689</v>
      </c>
      <c r="I17" s="2">
        <f aca="true" t="shared" si="8" ref="I17:I23">LOG10(I8)-$A17</f>
        <v>0.021189299069937828</v>
      </c>
      <c r="K17" s="2">
        <f t="shared" si="6"/>
        <v>0.03415427623430567</v>
      </c>
      <c r="L17" s="2">
        <f aca="true" t="shared" si="9" ref="L17:L23">LOG10(L8)-$A17</f>
        <v>-0.02020338608828709</v>
      </c>
      <c r="M17" s="2"/>
      <c r="N17" s="2"/>
      <c r="T17" s="2"/>
    </row>
    <row r="18" spans="1:20" ht="12.75">
      <c r="A18" s="2">
        <f t="shared" si="3"/>
        <v>1.8573324964312685</v>
      </c>
      <c r="B18" s="1">
        <v>2</v>
      </c>
      <c r="C18" s="2">
        <f t="shared" si="4"/>
        <v>0.09691001300805624</v>
      </c>
      <c r="E18" s="2">
        <f t="shared" si="7"/>
        <v>0.06174559594480544</v>
      </c>
      <c r="F18" s="2">
        <f t="shared" si="5"/>
        <v>0.08218675618734994</v>
      </c>
      <c r="G18" s="2">
        <f t="shared" si="5"/>
        <v>-0.024823583725032128</v>
      </c>
      <c r="H18" s="2">
        <f t="shared" si="5"/>
        <v>0.08961077426655661</v>
      </c>
      <c r="I18" s="2">
        <f t="shared" si="8"/>
        <v>0.02348109584952285</v>
      </c>
      <c r="K18" s="2">
        <f t="shared" si="6"/>
        <v>0.06694678963061307</v>
      </c>
      <c r="L18" s="2">
        <f t="shared" si="9"/>
        <v>0.04029459485917286</v>
      </c>
      <c r="M18" s="2"/>
      <c r="N18" s="2"/>
      <c r="R18" s="2"/>
      <c r="T18" s="2"/>
    </row>
    <row r="19" spans="1:20" ht="12.75">
      <c r="A19" s="2">
        <f t="shared" si="3"/>
        <v>1.845098040014257</v>
      </c>
      <c r="B19" s="1">
        <v>1</v>
      </c>
      <c r="C19" s="2">
        <f t="shared" si="4"/>
        <v>0</v>
      </c>
      <c r="D19" s="2">
        <f>LOG10(D10)-$A19</f>
        <v>0.04139268515822492</v>
      </c>
      <c r="E19" s="2">
        <f t="shared" si="7"/>
        <v>-0.025554104472388373</v>
      </c>
      <c r="F19" s="2">
        <f t="shared" si="5"/>
        <v>0.012234456417011597</v>
      </c>
      <c r="G19" s="2">
        <f t="shared" si="5"/>
        <v>-0.05976820500348978</v>
      </c>
      <c r="H19" s="2">
        <f t="shared" si="5"/>
        <v>-0.01579426718323207</v>
      </c>
      <c r="I19" s="2">
        <f t="shared" si="8"/>
        <v>-0.03218468337140146</v>
      </c>
      <c r="J19" s="2">
        <f>LOG10(J10)-$A19</f>
        <v>-0.006248949277001481</v>
      </c>
      <c r="K19" s="2">
        <f t="shared" si="6"/>
        <v>0.006160308704818318</v>
      </c>
      <c r="L19" s="2">
        <f t="shared" si="9"/>
        <v>-0.03218468337140146</v>
      </c>
      <c r="M19" s="2"/>
      <c r="N19" s="2"/>
      <c r="Q19" s="2"/>
      <c r="S19" s="2"/>
      <c r="T19" s="2"/>
    </row>
    <row r="20" spans="1:20" ht="12.75">
      <c r="A20" s="2">
        <f t="shared" si="3"/>
        <v>1.5185139398778875</v>
      </c>
      <c r="B20" s="1">
        <v>15</v>
      </c>
      <c r="C20" s="2">
        <f t="shared" si="4"/>
        <v>0.01296497716436762</v>
      </c>
      <c r="D20" s="2">
        <f>LOG10(D11)-$A20</f>
        <v>0.09426991684184793</v>
      </c>
      <c r="E20" s="2">
        <f t="shared" si="7"/>
        <v>0.006530867158957676</v>
      </c>
      <c r="F20" s="2"/>
      <c r="G20" s="2">
        <f aca="true" t="shared" si="10" ref="G20:H23">LOG10(G11)-$A20</f>
        <v>-0.04139268515822514</v>
      </c>
      <c r="H20" s="2">
        <f t="shared" si="10"/>
        <v>0.03778856088939975</v>
      </c>
      <c r="I20" s="2">
        <f t="shared" si="8"/>
        <v>0.03171441317720647</v>
      </c>
      <c r="J20" s="2">
        <f>LOG10(J11)-$A20</f>
        <v>0.02555410447238793</v>
      </c>
      <c r="K20" s="2">
        <f t="shared" si="6"/>
        <v>0.03778856088939975</v>
      </c>
      <c r="L20" s="2">
        <f t="shared" si="9"/>
        <v>0</v>
      </c>
      <c r="M20" s="2"/>
      <c r="N20" s="2"/>
      <c r="Q20" s="2"/>
      <c r="S20" s="2"/>
      <c r="T20" s="2"/>
    </row>
    <row r="21" spans="1:20" ht="12.75">
      <c r="A21" s="2">
        <f t="shared" si="3"/>
        <v>2.0293837776852093</v>
      </c>
      <c r="B21" s="1">
        <v>9</v>
      </c>
      <c r="C21" s="2">
        <f t="shared" si="4"/>
        <v>0.04979746836241539</v>
      </c>
      <c r="D21" s="2">
        <f>LOG10(D12)-$A21</f>
        <v>0.12595225977985214</v>
      </c>
      <c r="E21" s="2">
        <f t="shared" si="7"/>
        <v>0.03131406266840253</v>
      </c>
      <c r="F21" s="2">
        <f>LOG10(F12)-$A21</f>
        <v>0.0675262353228474</v>
      </c>
      <c r="G21" s="2">
        <f t="shared" si="10"/>
        <v>-0.029383777685209278</v>
      </c>
      <c r="H21" s="2">
        <f t="shared" si="10"/>
        <v>0.1104953087160272</v>
      </c>
      <c r="I21" s="2">
        <f t="shared" si="8"/>
        <v>0.05697605298953912</v>
      </c>
      <c r="J21" s="2">
        <f>LOG10(J12)-$A21</f>
        <v>0.035074211541708866</v>
      </c>
      <c r="K21" s="2">
        <f t="shared" si="6"/>
        <v>0.06403790747702587</v>
      </c>
      <c r="L21" s="2">
        <f t="shared" si="9"/>
        <v>0.01200890747301564</v>
      </c>
      <c r="M21" s="2"/>
      <c r="N21" s="2"/>
      <c r="P21" s="2"/>
      <c r="Q21" s="2"/>
      <c r="R21" s="2"/>
      <c r="T21" s="2"/>
    </row>
    <row r="22" spans="1:20" ht="12.75">
      <c r="A22" s="2">
        <f t="shared" si="3"/>
        <v>1.919078092376074</v>
      </c>
      <c r="B22" s="1">
        <v>30</v>
      </c>
      <c r="C22" s="2">
        <f t="shared" si="4"/>
        <v>-0.02698348968559361</v>
      </c>
      <c r="D22" s="2">
        <f>LOG10(D13)-$A22</f>
        <v>-0.06781974365699872</v>
      </c>
      <c r="E22" s="2">
        <f t="shared" si="7"/>
        <v>-0.08022900163881852</v>
      </c>
      <c r="F22" s="2">
        <f>LOG10(F13)-$A22</f>
        <v>-0.07027339132427035</v>
      </c>
      <c r="G22" s="2">
        <f t="shared" si="10"/>
        <v>-0.1948022227752848</v>
      </c>
      <c r="H22" s="2">
        <f t="shared" si="10"/>
        <v>-0.09300328967524774</v>
      </c>
      <c r="I22" s="2">
        <f t="shared" si="8"/>
        <v>-0.12319807503199875</v>
      </c>
      <c r="K22" s="2">
        <f t="shared" si="6"/>
        <v>-0.06174559594480544</v>
      </c>
      <c r="L22" s="2">
        <f t="shared" si="9"/>
        <v>-0.13374825736530682</v>
      </c>
      <c r="M22" s="2"/>
      <c r="N22" s="2"/>
      <c r="T22" s="2"/>
    </row>
    <row r="23" spans="1:20" ht="12.75">
      <c r="A23" s="2">
        <f t="shared" si="3"/>
        <v>2.0293837776852093</v>
      </c>
      <c r="B23" s="1">
        <v>31</v>
      </c>
      <c r="C23" s="2">
        <f t="shared" si="4"/>
        <v>0.023694665798210668</v>
      </c>
      <c r="D23" s="2">
        <f>LOG10(D14)-$A23</f>
        <v>0.1747362049707153</v>
      </c>
      <c r="E23" s="2">
        <f t="shared" si="7"/>
        <v>0.01200890747301564</v>
      </c>
      <c r="F23" s="2">
        <f>LOG10(F14)-$A23</f>
        <v>0.03131406266840253</v>
      </c>
      <c r="G23" s="2">
        <f t="shared" si="10"/>
        <v>-0.012350438386429019</v>
      </c>
      <c r="H23" s="2">
        <f t="shared" si="10"/>
        <v>0.1073367894711974</v>
      </c>
      <c r="I23" s="2">
        <f t="shared" si="8"/>
        <v>0.1104953087160272</v>
      </c>
      <c r="K23" s="2">
        <f t="shared" si="6"/>
        <v>0.09446786328187651</v>
      </c>
      <c r="L23" s="2">
        <f t="shared" si="9"/>
        <v>0.04616318370732131</v>
      </c>
      <c r="M23" s="2"/>
      <c r="N23" s="2"/>
      <c r="O23" s="2"/>
      <c r="P23" s="2"/>
      <c r="T23" s="2"/>
    </row>
    <row r="24" spans="1:16" ht="12.75">
      <c r="A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/>
      <c r="P24" s="2"/>
    </row>
    <row r="26" ht="12.75">
      <c r="A26" s="12"/>
    </row>
    <row r="27" ht="12.75">
      <c r="A27" s="3"/>
    </row>
    <row r="28" ht="12.75">
      <c r="A28" s="11"/>
    </row>
    <row r="29" ht="12.75">
      <c r="A29" s="11"/>
    </row>
    <row r="30" ht="12.75">
      <c r="A30" s="11"/>
    </row>
    <row r="31" ht="12.75">
      <c r="A31" s="11"/>
    </row>
    <row r="32" ht="12.75">
      <c r="A32" s="11"/>
    </row>
    <row r="33" ht="12.75">
      <c r="A33" s="11"/>
    </row>
    <row r="34" ht="12.75">
      <c r="A34" s="11"/>
    </row>
    <row r="35" ht="12.75">
      <c r="A35" s="1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2010-02-11T16:03:50Z</dcterms:created>
  <cp:category/>
  <cp:version/>
  <cp:contentType/>
  <cp:contentStatus/>
</cp:coreProperties>
</file>