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80" yWindow="65516" windowWidth="15620" windowHeight="12780" tabRatio="30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<sst xmlns="http://schemas.openxmlformats.org/spreadsheetml/2006/main" count="96" uniqueCount="28">
  <si>
    <t>Lo</t>
  </si>
  <si>
    <t>P2</t>
  </si>
  <si>
    <t>LP</t>
  </si>
  <si>
    <t>lo</t>
  </si>
  <si>
    <t>IP</t>
  </si>
  <si>
    <t xml:space="preserve">P3 </t>
  </si>
  <si>
    <t>L+l/2</t>
  </si>
  <si>
    <t>IP sur L+l/2</t>
  </si>
  <si>
    <t>P4</t>
  </si>
  <si>
    <t>M1</t>
  </si>
  <si>
    <t>M2</t>
  </si>
  <si>
    <t>L miht</t>
  </si>
  <si>
    <t>M3</t>
  </si>
  <si>
    <t>l miht</t>
  </si>
  <si>
    <t>n</t>
  </si>
  <si>
    <t>x</t>
  </si>
  <si>
    <t>min</t>
  </si>
  <si>
    <t>max</t>
  </si>
  <si>
    <t>s</t>
  </si>
  <si>
    <t>P3 P4</t>
  </si>
  <si>
    <t>M1 M2</t>
  </si>
  <si>
    <t>39.69.50/5152</t>
  </si>
  <si>
    <t>Tanger 1</t>
  </si>
  <si>
    <t>Tanger 2</t>
  </si>
  <si>
    <t>Tanger 3</t>
  </si>
  <si>
    <t>Tanger 4</t>
  </si>
  <si>
    <t>4.7.Br/229, 237</t>
  </si>
  <si>
    <t>268,/70</t>
  </si>
</sst>
</file>

<file path=xl/styles.xml><?xml version="1.0" encoding="utf-8"?>
<styleSheet xmlns="http://schemas.openxmlformats.org/spreadsheetml/2006/main">
  <numFmts count="14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D37" sqref="D37:G74"/>
    </sheetView>
  </sheetViews>
  <sheetFormatPr defaultColWidth="11.00390625" defaultRowHeight="12"/>
  <cols>
    <col min="5" max="5" width="13.875" style="0" customWidth="1"/>
  </cols>
  <sheetData>
    <row r="1" spans="5:6" ht="12.75">
      <c r="E1" t="s">
        <v>26</v>
      </c>
      <c r="F1" t="s">
        <v>27</v>
      </c>
    </row>
    <row r="2" spans="1:6" ht="12.75">
      <c r="A2" t="s">
        <v>21</v>
      </c>
      <c r="C2" t="s">
        <v>22</v>
      </c>
      <c r="D2" t="s">
        <v>23</v>
      </c>
      <c r="E2" t="s">
        <v>24</v>
      </c>
      <c r="F2" t="s">
        <v>25</v>
      </c>
    </row>
    <row r="4" spans="2:6" ht="12.75">
      <c r="B4" t="s">
        <v>0</v>
      </c>
      <c r="C4">
        <v>35</v>
      </c>
      <c r="F4">
        <v>37</v>
      </c>
    </row>
    <row r="5" spans="1:6" ht="12.75">
      <c r="A5" t="s">
        <v>1</v>
      </c>
      <c r="B5" t="s">
        <v>2</v>
      </c>
      <c r="C5">
        <v>9.1</v>
      </c>
      <c r="F5">
        <v>8.3</v>
      </c>
    </row>
    <row r="6" spans="2:6" ht="12.75">
      <c r="B6" t="s">
        <v>3</v>
      </c>
      <c r="C6">
        <v>26</v>
      </c>
      <c r="F6">
        <v>26.1</v>
      </c>
    </row>
    <row r="7" spans="2:7" ht="12.75">
      <c r="B7" t="s">
        <v>4</v>
      </c>
      <c r="C7">
        <f>IF(OR(C4=0,C5=0)," ",C5*100/C4)</f>
        <v>26</v>
      </c>
      <c r="D7" t="str">
        <f>IF(OR(D4=0,D5=0)," ",D5*100/D4)</f>
        <v> </v>
      </c>
      <c r="E7" t="str">
        <f>IF(OR(E4=0,E5=0)," ",E5*100/E4)</f>
        <v> </v>
      </c>
      <c r="F7" s="3">
        <f>IF(OR(F4=0,F5=0)," ",F5*100/F4)</f>
        <v>22.432432432432435</v>
      </c>
      <c r="G7" t="str">
        <f>IF(OR(G4=0,G5=0)," ",G5*100/G4)</f>
        <v> </v>
      </c>
    </row>
    <row r="8" spans="1:7" ht="12.75">
      <c r="A8" s="1"/>
      <c r="B8" s="1" t="s">
        <v>0</v>
      </c>
      <c r="C8" s="1"/>
      <c r="D8" s="1">
        <v>29</v>
      </c>
      <c r="E8" s="1"/>
      <c r="F8" s="1"/>
      <c r="G8" s="1"/>
    </row>
    <row r="9" spans="1:4" ht="12.75">
      <c r="A9" t="s">
        <v>5</v>
      </c>
      <c r="B9" t="s">
        <v>2</v>
      </c>
      <c r="C9" s="2"/>
      <c r="D9" s="2">
        <v>10</v>
      </c>
    </row>
    <row r="10" spans="2:4" ht="12.75">
      <c r="B10" t="s">
        <v>3</v>
      </c>
      <c r="C10" s="2"/>
      <c r="D10" s="4">
        <v>28.65</v>
      </c>
    </row>
    <row r="11" spans="2:7" ht="12.75">
      <c r="B11" t="s">
        <v>6</v>
      </c>
      <c r="C11">
        <f>(C8+C10)/2</f>
        <v>0</v>
      </c>
      <c r="D11" s="3">
        <f>(D8+D10)/2</f>
        <v>28.825</v>
      </c>
      <c r="E11">
        <f>(E8+E10)/2</f>
        <v>0</v>
      </c>
      <c r="F11">
        <f>(F8+F10)/2</f>
        <v>0</v>
      </c>
      <c r="G11">
        <f>(G8+G10)/2</f>
        <v>0</v>
      </c>
    </row>
    <row r="12" spans="2:4" ht="12.75">
      <c r="B12" t="s">
        <v>7</v>
      </c>
      <c r="C12" t="e">
        <f>100*C9/C11</f>
        <v>#DIV/0!</v>
      </c>
      <c r="D12" s="3">
        <f>100*D9/D11</f>
        <v>34.69210754553339</v>
      </c>
    </row>
    <row r="13" spans="2:7" ht="12.75">
      <c r="B13" t="s">
        <v>4</v>
      </c>
      <c r="C13" t="str">
        <f>IF(OR(C8=0,C9=0)," ",C9*100/C8)</f>
        <v> </v>
      </c>
      <c r="D13" s="3">
        <f>IF(OR(D8=0,D9=0)," ",D9*100/D8)</f>
        <v>34.48275862068966</v>
      </c>
      <c r="E13" t="str">
        <f>IF(OR(E8=0,E9=0)," ",E9*100/E8)</f>
        <v> </v>
      </c>
      <c r="F13" t="str">
        <f>IF(OR(F8=0,F9=0)," ",F9*100/F8)</f>
        <v> </v>
      </c>
      <c r="G13" t="str">
        <f>IF(OR(G8=0,G9=0)," ",G9*100/G8)</f>
        <v> </v>
      </c>
    </row>
    <row r="14" spans="1:7" ht="12.75">
      <c r="A14" s="1"/>
      <c r="B14" s="1" t="s">
        <v>0</v>
      </c>
      <c r="C14" s="1">
        <v>26.5</v>
      </c>
      <c r="D14" s="1"/>
      <c r="E14" s="1"/>
      <c r="F14" s="1"/>
      <c r="G14" s="1"/>
    </row>
    <row r="15" spans="1:3" ht="12.75">
      <c r="A15" t="s">
        <v>8</v>
      </c>
      <c r="B15" t="s">
        <v>2</v>
      </c>
      <c r="C15">
        <v>11.5</v>
      </c>
    </row>
    <row r="16" spans="2:3" ht="12.75">
      <c r="B16" t="s">
        <v>3</v>
      </c>
      <c r="C16">
        <v>27.5</v>
      </c>
    </row>
    <row r="17" spans="2:7" ht="12.75">
      <c r="B17" t="s">
        <v>6</v>
      </c>
      <c r="C17">
        <f>(C14+C16)/2</f>
        <v>27</v>
      </c>
      <c r="D17">
        <f>(D14+D16)/2</f>
        <v>0</v>
      </c>
      <c r="E17">
        <f>(E14+E16)/2</f>
        <v>0</v>
      </c>
      <c r="F17">
        <f>(F14+F16)/2</f>
        <v>0</v>
      </c>
      <c r="G17">
        <f>(G14+G16)/2</f>
        <v>0</v>
      </c>
    </row>
    <row r="18" spans="2:4" ht="12.75">
      <c r="B18" t="s">
        <v>7</v>
      </c>
      <c r="C18" s="3">
        <f>100*C15/C17</f>
        <v>42.592592592592595</v>
      </c>
      <c r="D18" t="e">
        <f>100*D15/D17</f>
        <v>#DIV/0!</v>
      </c>
    </row>
    <row r="19" spans="2:7" ht="12.75">
      <c r="B19" t="s">
        <v>4</v>
      </c>
      <c r="C19" s="3">
        <f>IF(OR(C14=0,C15=0)," ",C15*100/C14)</f>
        <v>43.39622641509434</v>
      </c>
      <c r="D19" t="str">
        <f>IF(OR(D14=0,D15=0)," ",D15*100/D14)</f>
        <v> </v>
      </c>
      <c r="E19" t="str">
        <f>IF(OR(E14=0,E15=0)," ",E15*100/E14)</f>
        <v> </v>
      </c>
      <c r="F19" t="str">
        <f>IF(OR(F14=0,F15=0)," ",F15*100/F14)</f>
        <v> </v>
      </c>
      <c r="G19" t="str">
        <f>IF(OR(G14=0,G15=0)," ",G15*100/G14)</f>
        <v> </v>
      </c>
    </row>
    <row r="20" spans="1:7" ht="12.75">
      <c r="A20" s="1"/>
      <c r="B20" s="1" t="s">
        <v>0</v>
      </c>
      <c r="C20" s="1"/>
      <c r="D20" s="1"/>
      <c r="E20" s="1">
        <v>26</v>
      </c>
      <c r="F20" s="1"/>
      <c r="G20" s="1"/>
    </row>
    <row r="21" spans="1:5" ht="12.75">
      <c r="A21" t="s">
        <v>9</v>
      </c>
      <c r="B21" t="s">
        <v>2</v>
      </c>
      <c r="E21">
        <v>11</v>
      </c>
    </row>
    <row r="22" spans="2:5" ht="12.75">
      <c r="B22" t="s">
        <v>3</v>
      </c>
      <c r="E22">
        <v>26.5</v>
      </c>
    </row>
    <row r="23" spans="2:7" ht="12.75">
      <c r="B23" t="s">
        <v>6</v>
      </c>
      <c r="C23">
        <f>(C20+C22)/2</f>
        <v>0</v>
      </c>
      <c r="D23">
        <f>(D20+D22)/2</f>
        <v>0</v>
      </c>
      <c r="E23" s="3">
        <f>(E20+E22)/2</f>
        <v>26.25</v>
      </c>
      <c r="F23">
        <f>(F20+F22)/2</f>
        <v>0</v>
      </c>
      <c r="G23">
        <f>(G20+G22)/2</f>
        <v>0</v>
      </c>
    </row>
    <row r="24" spans="2:5" ht="12.75">
      <c r="B24" t="s">
        <v>7</v>
      </c>
      <c r="C24" t="e">
        <f>100*C21/C23</f>
        <v>#DIV/0!</v>
      </c>
      <c r="D24" t="e">
        <f>100*D21/D23</f>
        <v>#DIV/0!</v>
      </c>
      <c r="E24" s="3">
        <f>100*E21/E23</f>
        <v>41.904761904761905</v>
      </c>
    </row>
    <row r="25" spans="2:7" ht="12.75">
      <c r="B25" t="s">
        <v>4</v>
      </c>
      <c r="C25" t="str">
        <f>IF(OR(C20=0,C21=0)," ",C21*100/C20)</f>
        <v> </v>
      </c>
      <c r="D25" t="str">
        <f>IF(OR(D20=0,D21=0)," ",D21*100/D20)</f>
        <v> </v>
      </c>
      <c r="E25" s="3">
        <f>IF(OR(E20=0,E21=0)," ",E21*100/E20)</f>
        <v>42.30769230769231</v>
      </c>
      <c r="F25" t="str">
        <f>IF(OR(F20=0,F21=0)," ",F21*100/F20)</f>
        <v> </v>
      </c>
      <c r="G25" t="str">
        <f>IF(OR(G20=0,G21=0)," ",G21*100/G20)</f>
        <v> </v>
      </c>
    </row>
    <row r="26" spans="1:7" ht="12.75">
      <c r="A26" s="1"/>
      <c r="B26" s="1" t="s">
        <v>0</v>
      </c>
      <c r="C26" s="1">
        <v>24</v>
      </c>
      <c r="D26" s="1"/>
      <c r="E26" s="1">
        <v>24</v>
      </c>
      <c r="F26" s="1"/>
      <c r="G26" s="1"/>
    </row>
    <row r="27" spans="1:5" ht="12.75">
      <c r="A27" t="s">
        <v>10</v>
      </c>
      <c r="B27" t="s">
        <v>2</v>
      </c>
      <c r="C27">
        <v>10.5</v>
      </c>
      <c r="E27">
        <v>11</v>
      </c>
    </row>
    <row r="28" spans="2:5" ht="12.75">
      <c r="B28" t="s">
        <v>3</v>
      </c>
      <c r="C28">
        <v>26.7</v>
      </c>
      <c r="E28">
        <v>24</v>
      </c>
    </row>
    <row r="29" spans="2:7" ht="12.75">
      <c r="B29" t="s">
        <v>6</v>
      </c>
      <c r="C29" s="3">
        <f>(C26+C28)/2</f>
        <v>25.35</v>
      </c>
      <c r="D29">
        <f>(D26+D28)/2</f>
        <v>0</v>
      </c>
      <c r="E29">
        <f>(E26+E28)/2</f>
        <v>24</v>
      </c>
      <c r="F29">
        <f>(F26+F28)/2</f>
        <v>0</v>
      </c>
      <c r="G29">
        <f>(G26+G28)/2</f>
        <v>0</v>
      </c>
    </row>
    <row r="30" spans="2:5" ht="12.75">
      <c r="B30" t="s">
        <v>7</v>
      </c>
      <c r="C30" s="3">
        <f>100*C27/C29</f>
        <v>41.42011834319526</v>
      </c>
      <c r="D30" t="e">
        <f>100*D27/D29</f>
        <v>#DIV/0!</v>
      </c>
      <c r="E30" s="3">
        <f>100*E27/E29</f>
        <v>45.833333333333336</v>
      </c>
    </row>
    <row r="31" spans="2:7" ht="12.75">
      <c r="B31" t="s">
        <v>4</v>
      </c>
      <c r="C31" s="3">
        <f>IF(OR(C26=0,C27=0)," ",C27*100/C26)</f>
        <v>43.75</v>
      </c>
      <c r="D31" t="str">
        <f>IF(OR(D26=0,D27=0)," ",D27*100/D26)</f>
        <v> </v>
      </c>
      <c r="E31" s="3">
        <f>IF(OR(E26=0,E27=0)," ",E27*100/E26)</f>
        <v>45.833333333333336</v>
      </c>
      <c r="F31" t="str">
        <f>IF(OR(F26=0,F27=0)," ",F27*100/F26)</f>
        <v> </v>
      </c>
      <c r="G31" t="str">
        <f>IF(OR(G26=0,G27=0)," ",G27*100/G26)</f>
        <v> </v>
      </c>
    </row>
    <row r="32" spans="1:7" ht="12.75">
      <c r="A32" s="1"/>
      <c r="B32" s="1" t="s">
        <v>11</v>
      </c>
      <c r="C32" s="1"/>
      <c r="D32" s="1">
        <v>30</v>
      </c>
      <c r="E32" s="1"/>
      <c r="F32" s="1"/>
      <c r="G32" s="1">
        <v>26</v>
      </c>
    </row>
    <row r="33" spans="1:7" ht="12.75">
      <c r="A33" t="s">
        <v>12</v>
      </c>
      <c r="B33" t="s">
        <v>2</v>
      </c>
      <c r="D33">
        <v>12.2</v>
      </c>
      <c r="G33">
        <v>14.1</v>
      </c>
    </row>
    <row r="34" spans="2:7" ht="12.75">
      <c r="B34" t="s">
        <v>13</v>
      </c>
      <c r="D34">
        <v>25</v>
      </c>
      <c r="G34">
        <v>24</v>
      </c>
    </row>
    <row r="35" spans="2:7" ht="12.75">
      <c r="B35" t="s">
        <v>4</v>
      </c>
      <c r="C35" t="str">
        <f>IF(OR(C32=0,C33=0)," ",C33*100/C32)</f>
        <v> </v>
      </c>
      <c r="D35" s="3">
        <f>IF(OR(D32=0,D33=0)," ",D33*100/D32)</f>
        <v>40.666666666666664</v>
      </c>
      <c r="E35" t="str">
        <f>IF(OR(E32=0,E33=0)," ",E33*100/E32)</f>
        <v> </v>
      </c>
      <c r="F35" t="str">
        <f>IF(OR(F32=0,F33=0)," ",F33*100/F32)</f>
        <v> </v>
      </c>
      <c r="G35" s="3">
        <f>IF(OR(G32=0,G33=0)," ",G33*100/G32)</f>
        <v>54.23076923076923</v>
      </c>
    </row>
    <row r="36" spans="3:7" ht="12.75">
      <c r="C36" t="s">
        <v>14</v>
      </c>
      <c r="D36" t="s">
        <v>15</v>
      </c>
      <c r="E36" t="s">
        <v>16</v>
      </c>
      <c r="F36" t="s">
        <v>17</v>
      </c>
      <c r="G36" t="s">
        <v>18</v>
      </c>
    </row>
    <row r="37" spans="2:7" ht="12.75">
      <c r="B37" t="s">
        <v>0</v>
      </c>
      <c r="C37">
        <f aca="true" t="shared" si="0" ref="C37:C44">COUNT(C4:S4)</f>
        <v>2</v>
      </c>
      <c r="D37" s="3">
        <f aca="true" t="shared" si="1" ref="D37:D44">AVERAGE(C4:S4)</f>
        <v>36</v>
      </c>
      <c r="E37" s="3">
        <f aca="true" t="shared" si="2" ref="E37:E44">MIN(C4:S4)</f>
        <v>35</v>
      </c>
      <c r="F37" s="3">
        <f aca="true" t="shared" si="3" ref="F37:F44">MAX(C4:S4)</f>
        <v>37</v>
      </c>
      <c r="G37" s="3">
        <f aca="true" t="shared" si="4" ref="G37:G44">STDEV(C4:S4)</f>
        <v>1.4142135623730951</v>
      </c>
    </row>
    <row r="38" spans="1:7" ht="12.75">
      <c r="A38" t="s">
        <v>1</v>
      </c>
      <c r="B38" t="s">
        <v>2</v>
      </c>
      <c r="C38">
        <f t="shared" si="0"/>
        <v>2</v>
      </c>
      <c r="D38" s="3">
        <f t="shared" si="1"/>
        <v>8.7</v>
      </c>
      <c r="E38" s="3">
        <f t="shared" si="2"/>
        <v>8.3</v>
      </c>
      <c r="F38" s="3">
        <f t="shared" si="3"/>
        <v>9.1</v>
      </c>
      <c r="G38" s="3">
        <f t="shared" si="4"/>
        <v>0.5656854249492571</v>
      </c>
    </row>
    <row r="39" spans="2:7" ht="12.75">
      <c r="B39" t="s">
        <v>3</v>
      </c>
      <c r="C39">
        <f t="shared" si="0"/>
        <v>2</v>
      </c>
      <c r="D39" s="3">
        <f t="shared" si="1"/>
        <v>26.05</v>
      </c>
      <c r="E39" s="3">
        <f t="shared" si="2"/>
        <v>26</v>
      </c>
      <c r="F39" s="3">
        <f t="shared" si="3"/>
        <v>26.1</v>
      </c>
      <c r="G39" s="3">
        <f t="shared" si="4"/>
        <v>0.07071067811781871</v>
      </c>
    </row>
    <row r="40" spans="2:7" ht="12.75">
      <c r="B40" t="s">
        <v>4</v>
      </c>
      <c r="C40">
        <f t="shared" si="0"/>
        <v>2</v>
      </c>
      <c r="D40" s="3">
        <f t="shared" si="1"/>
        <v>24.216216216216218</v>
      </c>
      <c r="E40" s="3">
        <f t="shared" si="2"/>
        <v>22.432432432432435</v>
      </c>
      <c r="F40" s="3">
        <f t="shared" si="3"/>
        <v>26</v>
      </c>
      <c r="G40" s="3">
        <f t="shared" si="4"/>
        <v>2.5226512193682376</v>
      </c>
    </row>
    <row r="41" spans="2:7" ht="12.75">
      <c r="B41" t="s">
        <v>0</v>
      </c>
      <c r="C41">
        <f t="shared" si="0"/>
        <v>1</v>
      </c>
      <c r="D41" s="3">
        <f t="shared" si="1"/>
        <v>29</v>
      </c>
      <c r="E41" s="3">
        <f t="shared" si="2"/>
        <v>29</v>
      </c>
      <c r="F41" s="3">
        <f t="shared" si="3"/>
        <v>29</v>
      </c>
      <c r="G41" s="3" t="e">
        <f t="shared" si="4"/>
        <v>#DIV/0!</v>
      </c>
    </row>
    <row r="42" spans="1:7" ht="12.75">
      <c r="A42" t="s">
        <v>5</v>
      </c>
      <c r="B42" t="s">
        <v>2</v>
      </c>
      <c r="C42">
        <f t="shared" si="0"/>
        <v>1</v>
      </c>
      <c r="D42" s="3">
        <f t="shared" si="1"/>
        <v>10</v>
      </c>
      <c r="E42" s="3">
        <f t="shared" si="2"/>
        <v>10</v>
      </c>
      <c r="F42" s="3">
        <f t="shared" si="3"/>
        <v>10</v>
      </c>
      <c r="G42" s="3" t="e">
        <f t="shared" si="4"/>
        <v>#DIV/0!</v>
      </c>
    </row>
    <row r="43" spans="2:7" ht="12.75">
      <c r="B43" t="s">
        <v>3</v>
      </c>
      <c r="C43">
        <f t="shared" si="0"/>
        <v>1</v>
      </c>
      <c r="D43" s="3">
        <f t="shared" si="1"/>
        <v>28.65</v>
      </c>
      <c r="E43" s="3">
        <f t="shared" si="2"/>
        <v>28.65</v>
      </c>
      <c r="F43" s="3">
        <f t="shared" si="3"/>
        <v>28.65</v>
      </c>
      <c r="G43" s="3" t="e">
        <f t="shared" si="4"/>
        <v>#DIV/0!</v>
      </c>
    </row>
    <row r="44" spans="2:7" ht="12.75">
      <c r="B44" t="s">
        <v>6</v>
      </c>
      <c r="C44">
        <f t="shared" si="0"/>
        <v>5</v>
      </c>
      <c r="D44" s="3">
        <f t="shared" si="1"/>
        <v>5.765</v>
      </c>
      <c r="E44" s="3">
        <f t="shared" si="2"/>
        <v>0</v>
      </c>
      <c r="F44" s="3">
        <f t="shared" si="3"/>
        <v>28.825</v>
      </c>
      <c r="G44" s="3">
        <f t="shared" si="4"/>
        <v>12.890931890286287</v>
      </c>
    </row>
    <row r="45" spans="2:7" ht="12.75">
      <c r="B45" t="s">
        <v>4</v>
      </c>
      <c r="C45">
        <f>COUNT(C13:S13)</f>
        <v>1</v>
      </c>
      <c r="D45" s="3">
        <f>AVERAGE(C13:S13)</f>
        <v>34.48275862068966</v>
      </c>
      <c r="E45" s="3">
        <f>MIN(C13:S13)</f>
        <v>34.48275862068966</v>
      </c>
      <c r="F45" s="3">
        <f>MAX(C13:S13)</f>
        <v>34.48275862068966</v>
      </c>
      <c r="G45" s="3" t="e">
        <f>STDEV(C13:S13)</f>
        <v>#DIV/0!</v>
      </c>
    </row>
    <row r="46" spans="2:7" ht="12.75">
      <c r="B46" t="s">
        <v>0</v>
      </c>
      <c r="C46">
        <f>COUNT(C14:S14)</f>
        <v>1</v>
      </c>
      <c r="D46" s="3">
        <f>AVERAGE(C14:S14)</f>
        <v>26.5</v>
      </c>
      <c r="E46" s="3">
        <f>MIN(C14:S14)</f>
        <v>26.5</v>
      </c>
      <c r="F46" s="3">
        <f>MAX(C14:S14)</f>
        <v>26.5</v>
      </c>
      <c r="G46" s="3" t="e">
        <f>STDEV(C14:S14)</f>
        <v>#DIV/0!</v>
      </c>
    </row>
    <row r="47" spans="1:7" ht="12.75">
      <c r="A47" t="s">
        <v>8</v>
      </c>
      <c r="B47" t="s">
        <v>2</v>
      </c>
      <c r="C47">
        <f>COUNT(C15:S15)</f>
        <v>1</v>
      </c>
      <c r="D47" s="3">
        <f>AVERAGE(C15:S15)</f>
        <v>11.5</v>
      </c>
      <c r="E47" s="3">
        <f>MIN(C15:S15)</f>
        <v>11.5</v>
      </c>
      <c r="F47" s="3">
        <f>MAX(C15:S15)</f>
        <v>11.5</v>
      </c>
      <c r="G47" s="3" t="e">
        <f>STDEV(C15:S15)</f>
        <v>#DIV/0!</v>
      </c>
    </row>
    <row r="48" spans="2:7" ht="12.75">
      <c r="B48" t="s">
        <v>3</v>
      </c>
      <c r="C48">
        <f>COUNT(C16:S16)</f>
        <v>1</v>
      </c>
      <c r="D48" s="3">
        <f>AVERAGE(C16:S16)</f>
        <v>27.5</v>
      </c>
      <c r="E48" s="3">
        <f>MIN(C16:S16)</f>
        <v>27.5</v>
      </c>
      <c r="F48" s="3">
        <f>MAX(C16:S16)</f>
        <v>27.5</v>
      </c>
      <c r="G48" s="3" t="e">
        <f>STDEV(C16:S16)</f>
        <v>#DIV/0!</v>
      </c>
    </row>
    <row r="49" spans="2:7" ht="12.75">
      <c r="B49" t="s">
        <v>6</v>
      </c>
      <c r="C49">
        <f>COUNT(C17:S17)</f>
        <v>5</v>
      </c>
      <c r="D49" s="3">
        <f>AVERAGE(C17:S17)</f>
        <v>5.4</v>
      </c>
      <c r="E49" s="3">
        <f>MIN(C17:S17)</f>
        <v>0</v>
      </c>
      <c r="F49" s="3">
        <f>MAX(C17:S17)</f>
        <v>27</v>
      </c>
      <c r="G49" s="3">
        <f>STDEV(C17:S17)</f>
        <v>12.074767078498866</v>
      </c>
    </row>
    <row r="50" spans="2:7" ht="12.75">
      <c r="B50" t="s">
        <v>4</v>
      </c>
      <c r="C50">
        <f>COUNT(C19:S19)</f>
        <v>1</v>
      </c>
      <c r="D50" s="3">
        <f>AVERAGE(C19:S19)</f>
        <v>43.39622641509434</v>
      </c>
      <c r="E50" s="3">
        <f>MIN(C19:S19)</f>
        <v>43.39622641509434</v>
      </c>
      <c r="F50" s="3">
        <f>MAX(C19:S19)</f>
        <v>43.39622641509434</v>
      </c>
      <c r="G50" s="3" t="e">
        <f>STDEV(C19:S19)</f>
        <v>#DIV/0!</v>
      </c>
    </row>
    <row r="51" spans="2:7" ht="12.75">
      <c r="B51" t="s">
        <v>0</v>
      </c>
      <c r="C51">
        <f>COUNT($C8:S8,$C14:S14)</f>
        <v>2</v>
      </c>
      <c r="D51" s="3">
        <f>AVERAGE($C8:T8,$C14:T14)</f>
        <v>27.75</v>
      </c>
      <c r="E51" s="3">
        <f>MIN($C8:U8,$C14:U14)</f>
        <v>26.5</v>
      </c>
      <c r="F51" s="3">
        <f>MAX($C8:U8,$C14:U14)</f>
        <v>29</v>
      </c>
      <c r="G51" s="3">
        <f>STDEV($C8:V8,$C14:V14)</f>
        <v>1.7677669529663689</v>
      </c>
    </row>
    <row r="52" spans="1:7" ht="12.75">
      <c r="A52" t="s">
        <v>19</v>
      </c>
      <c r="B52" t="s">
        <v>2</v>
      </c>
      <c r="C52">
        <f>COUNT($C9:S9,$C15:S15)</f>
        <v>2</v>
      </c>
      <c r="D52" s="3">
        <f>AVERAGE($C9:T9,$C15:T15)</f>
        <v>10.75</v>
      </c>
      <c r="E52" s="3">
        <f>MIN($C9:U9,$C15:U15)</f>
        <v>10</v>
      </c>
      <c r="F52" s="3">
        <f>MAX($C9:U9,$C15:U15)</f>
        <v>11.5</v>
      </c>
      <c r="G52" s="3">
        <f>STDEV($C9:V9,$C15:V15)</f>
        <v>1.0606601717798212</v>
      </c>
    </row>
    <row r="53" spans="2:7" ht="12.75">
      <c r="B53" t="s">
        <v>3</v>
      </c>
      <c r="C53">
        <f>COUNT($C10:S10,$C16:S16)</f>
        <v>2</v>
      </c>
      <c r="D53" s="3">
        <f>AVERAGE($C10:T10,$C16:T16)</f>
        <v>28.075</v>
      </c>
      <c r="E53" s="3">
        <f>MIN($C10:U10,$C16:U16)</f>
        <v>27.5</v>
      </c>
      <c r="F53" s="3">
        <f>MAX($C10:U10,$C16:U16)</f>
        <v>28.65</v>
      </c>
      <c r="G53" s="3">
        <f>STDEV($C10:V10,$C16:V16)</f>
        <v>0.813172798364457</v>
      </c>
    </row>
    <row r="54" spans="2:7" ht="12.75">
      <c r="B54" t="s">
        <v>6</v>
      </c>
      <c r="C54">
        <f>COUNT($C8:S8,$C14:S14)</f>
        <v>2</v>
      </c>
      <c r="D54" s="3">
        <f>AVERAGE(C8:S8,C14:S14)</f>
        <v>27.75</v>
      </c>
      <c r="E54" s="3">
        <f>MIN($C8:U8,$C14:U14)</f>
        <v>26.5</v>
      </c>
      <c r="F54" s="3">
        <f>MAX($C8:U8,$C14:U14)</f>
        <v>29</v>
      </c>
      <c r="G54" s="3">
        <f>STDEV($C8:V8,$C14:V14)</f>
        <v>1.7677669529663689</v>
      </c>
    </row>
    <row r="55" spans="2:7" ht="12.75">
      <c r="B55" t="s">
        <v>4</v>
      </c>
      <c r="C55">
        <f>COUNT($C9:S9,$C15:S15)</f>
        <v>2</v>
      </c>
      <c r="D55" s="3">
        <f>AVERAGE(C13:S13,C19:S19)</f>
        <v>38.939492517892</v>
      </c>
      <c r="E55" s="3">
        <f>MIN(D13:T13,D19:T19)</f>
        <v>34.48275862068966</v>
      </c>
      <c r="F55" s="3">
        <f>MAX(E13:U13,E19:U19)</f>
        <v>0</v>
      </c>
      <c r="G55" s="3" t="e">
        <f>STDEV(F13:U13,F19:U19)</f>
        <v>#DIV/0!</v>
      </c>
    </row>
    <row r="56" spans="2:7" ht="12.75">
      <c r="B56" t="s">
        <v>0</v>
      </c>
      <c r="C56">
        <f>COUNT(C20:S20)</f>
        <v>1</v>
      </c>
      <c r="D56" s="3">
        <f>AVERAGE($C20:$S20)</f>
        <v>26</v>
      </c>
      <c r="E56" s="3">
        <f>MIN($C20:$S20)</f>
        <v>26</v>
      </c>
      <c r="F56" s="3">
        <f>MAX($C20:$S20)</f>
        <v>26</v>
      </c>
      <c r="G56" s="3" t="e">
        <f>STDEV($C20:$S20)</f>
        <v>#DIV/0!</v>
      </c>
    </row>
    <row r="57" spans="1:7" ht="12.75">
      <c r="A57" t="s">
        <v>9</v>
      </c>
      <c r="B57" t="s">
        <v>2</v>
      </c>
      <c r="C57">
        <f>COUNT(C21:S21)</f>
        <v>1</v>
      </c>
      <c r="D57" s="3">
        <f>AVERAGE($C21:$S21)</f>
        <v>11</v>
      </c>
      <c r="E57" s="3">
        <f>MIN($C21:$S21)</f>
        <v>11</v>
      </c>
      <c r="F57" s="3">
        <f>MAX($C21:$S21)</f>
        <v>11</v>
      </c>
      <c r="G57" s="3" t="e">
        <f>STDEV($C21:$S21)</f>
        <v>#DIV/0!</v>
      </c>
    </row>
    <row r="58" spans="2:7" ht="12.75">
      <c r="B58" t="s">
        <v>3</v>
      </c>
      <c r="C58">
        <f>COUNT(C22:S22)</f>
        <v>1</v>
      </c>
      <c r="D58" s="3">
        <f>AVERAGE($C22:$S22)</f>
        <v>26.5</v>
      </c>
      <c r="E58" s="3">
        <f>MIN($C22:$S22)</f>
        <v>26.5</v>
      </c>
      <c r="F58" s="3">
        <f>MAX($C22:$S22)</f>
        <v>26.5</v>
      </c>
      <c r="G58" s="3" t="e">
        <f>STDEV($C22:$S22)</f>
        <v>#DIV/0!</v>
      </c>
    </row>
    <row r="59" spans="2:7" ht="12.75">
      <c r="B59" t="s">
        <v>6</v>
      </c>
      <c r="C59">
        <f>COUNT(C23:S23)</f>
        <v>5</v>
      </c>
      <c r="D59" s="3">
        <f>AVERAGE($C23:$S23)</f>
        <v>5.25</v>
      </c>
      <c r="E59" s="3">
        <f>MIN($C23:$S23)</f>
        <v>0</v>
      </c>
      <c r="F59" s="3">
        <f>MAX($C23:$S23)</f>
        <v>26.25</v>
      </c>
      <c r="G59" s="3">
        <f>STDEV($C23:$S23)</f>
        <v>11.739356881873896</v>
      </c>
    </row>
    <row r="60" spans="2:7" ht="12.75">
      <c r="B60" t="s">
        <v>4</v>
      </c>
      <c r="C60">
        <f>COUNT(C25:S25)</f>
        <v>1</v>
      </c>
      <c r="D60" s="3">
        <f>AVERAGE($C25:$S25)</f>
        <v>42.30769230769231</v>
      </c>
      <c r="E60" s="3">
        <f>MIN($C25:$S25)</f>
        <v>42.30769230769231</v>
      </c>
      <c r="F60" s="3">
        <f>MAX($C25:$S25)</f>
        <v>42.30769230769231</v>
      </c>
      <c r="G60" s="3" t="e">
        <f>STDEV($C25:$S25)</f>
        <v>#DIV/0!</v>
      </c>
    </row>
    <row r="61" spans="2:7" ht="12.75">
      <c r="B61" t="s">
        <v>0</v>
      </c>
      <c r="C61">
        <f>COUNT(C26:S26)</f>
        <v>2</v>
      </c>
      <c r="D61" s="3">
        <f>AVERAGE($C26:$S26)</f>
        <v>24</v>
      </c>
      <c r="E61" s="3">
        <f>MIN($C26:$S26)</f>
        <v>24</v>
      </c>
      <c r="F61" s="3">
        <f>MAX($C26:$S26)</f>
        <v>24</v>
      </c>
      <c r="G61" s="3">
        <f>STDEV($C26:$S26)</f>
        <v>0</v>
      </c>
    </row>
    <row r="62" spans="1:7" ht="12.75">
      <c r="A62" t="s">
        <v>10</v>
      </c>
      <c r="B62" t="s">
        <v>2</v>
      </c>
      <c r="C62">
        <f>COUNT(C27:S27)</f>
        <v>2</v>
      </c>
      <c r="D62" s="3">
        <f>AVERAGE($C27:$S27)</f>
        <v>10.75</v>
      </c>
      <c r="E62" s="3">
        <f>MIN($C27:$S27)</f>
        <v>10.5</v>
      </c>
      <c r="F62" s="3">
        <f>MAX($C27:$S27)</f>
        <v>11</v>
      </c>
      <c r="G62" s="3">
        <f>STDEV($C27:$S27)</f>
        <v>0.3535533905932738</v>
      </c>
    </row>
    <row r="63" spans="2:7" ht="12.75">
      <c r="B63" t="s">
        <v>3</v>
      </c>
      <c r="C63">
        <f>COUNT(C28:S28)</f>
        <v>2</v>
      </c>
      <c r="D63" s="3">
        <f>AVERAGE($C28:$S28)</f>
        <v>25.35</v>
      </c>
      <c r="E63" s="3">
        <f>MIN($C28:$S28)</f>
        <v>24</v>
      </c>
      <c r="F63" s="3">
        <f>MAX($C28:$S28)</f>
        <v>26.7</v>
      </c>
      <c r="G63" s="3">
        <f>STDEV($C28:$S28)</f>
        <v>1.909188309203614</v>
      </c>
    </row>
    <row r="64" spans="2:7" ht="12.75">
      <c r="B64" t="s">
        <v>6</v>
      </c>
      <c r="C64">
        <f>COUNT(C29:S29)</f>
        <v>5</v>
      </c>
      <c r="D64" s="3">
        <f>AVERAGE($C29:$S29)</f>
        <v>9.870000000000001</v>
      </c>
      <c r="E64" s="3">
        <f>MIN($C29:$S29)</f>
        <v>0</v>
      </c>
      <c r="F64" s="3">
        <f>MAX($C29:$S29)</f>
        <v>25.35</v>
      </c>
      <c r="G64" s="3">
        <f>STDEV($C29:$S29)</f>
        <v>13.523479581823606</v>
      </c>
    </row>
    <row r="65" spans="2:7" ht="12.75">
      <c r="B65" t="s">
        <v>4</v>
      </c>
      <c r="C65">
        <f>COUNT(C31:S31)</f>
        <v>2</v>
      </c>
      <c r="D65" s="3">
        <f>AVERAGE($C31:$S31)</f>
        <v>44.79166666666667</v>
      </c>
      <c r="E65" s="3">
        <f>MIN($C31:$S31)</f>
        <v>43.75</v>
      </c>
      <c r="F65" s="3">
        <f>MAX($C31:$S31)</f>
        <v>45.833333333333336</v>
      </c>
      <c r="G65" s="3">
        <f>STDEV($C31:$S31)</f>
        <v>1.4731391274717511</v>
      </c>
    </row>
    <row r="66" spans="2:7" ht="12.75">
      <c r="B66" t="s">
        <v>0</v>
      </c>
      <c r="C66">
        <f>COUNT($C20:$S20,$C26:$S26)</f>
        <v>3</v>
      </c>
      <c r="D66" s="3">
        <f>AVERAGE($C20:$S20,$C26:$S26)</f>
        <v>24.666666666666668</v>
      </c>
      <c r="E66" s="3">
        <f>MIN($C20:$S20,$C26:$S26)</f>
        <v>24</v>
      </c>
      <c r="F66" s="3">
        <f>MAX($C20:$S20,$C26:$S26)</f>
        <v>26</v>
      </c>
      <c r="G66" s="3">
        <f>STDEV($C20:$S20,$C26:$S26)</f>
        <v>1.154700538379268</v>
      </c>
    </row>
    <row r="67" spans="1:7" ht="12.75">
      <c r="A67" t="s">
        <v>20</v>
      </c>
      <c r="B67" t="s">
        <v>2</v>
      </c>
      <c r="C67">
        <f>COUNT($C21:$S21,$C27:$S27)</f>
        <v>3</v>
      </c>
      <c r="D67" s="3">
        <f>AVERAGE($C21:$S21,$C27:$S27)</f>
        <v>10.833333333333334</v>
      </c>
      <c r="E67" s="3">
        <f>MIN($C21:$S21,$C27:$S27)</f>
        <v>10.5</v>
      </c>
      <c r="F67" s="3">
        <f>MAX($C21:$S21,$C27:$S27)</f>
        <v>11</v>
      </c>
      <c r="G67" s="3">
        <f>STDEV($C21:$S21,$C27:$S27)</f>
        <v>0.2886751345948293</v>
      </c>
    </row>
    <row r="68" spans="2:7" ht="12.75">
      <c r="B68" t="s">
        <v>3</v>
      </c>
      <c r="C68">
        <f>COUNT($C22:$S22,$C28:$S28)</f>
        <v>3</v>
      </c>
      <c r="D68" s="3">
        <f>AVERAGE($C22:$S22,$C28:$S28)</f>
        <v>25.733333333333334</v>
      </c>
      <c r="E68" s="3">
        <f>MIN($C22:$S22,$C28:$S28)</f>
        <v>24</v>
      </c>
      <c r="F68" s="3">
        <f>MAX($C22:$S22,$C28:$S28)</f>
        <v>26.7</v>
      </c>
      <c r="G68" s="3">
        <f>STDEV($C22:$S22,$C28:$S28)</f>
        <v>1.504437879519526</v>
      </c>
    </row>
    <row r="69" spans="2:7" ht="12.75">
      <c r="B69" t="s">
        <v>6</v>
      </c>
      <c r="C69">
        <f>COUNT($C23:$S23,$C29:$S29)</f>
        <v>10</v>
      </c>
      <c r="D69" s="3">
        <f>AVERAGE($C23:$S23,$C29:$S29)</f>
        <v>7.56</v>
      </c>
      <c r="E69" s="3">
        <f>MIN($C23:$S23,$C29:$S29)</f>
        <v>0</v>
      </c>
      <c r="F69" s="3">
        <f>MAX($C23:$S23,$C29:$S29)</f>
        <v>26.25</v>
      </c>
      <c r="G69" s="3">
        <f>STDEV($C23:$S23,$C29:$S29)</f>
        <v>12.184457312494471</v>
      </c>
    </row>
    <row r="70" spans="2:7" ht="12.75">
      <c r="B70" t="s">
        <v>4</v>
      </c>
      <c r="C70">
        <f>COUNT($C25:$S25,$C31:$S31)</f>
        <v>3</v>
      </c>
      <c r="D70" s="3">
        <f>AVERAGE($C25:$S25,$C31:$S31)</f>
        <v>43.96367521367521</v>
      </c>
      <c r="E70" s="3">
        <f>MIN($C25:$S25,$C31:$S31)</f>
        <v>42.30769230769231</v>
      </c>
      <c r="F70" s="3">
        <f>MAX($C25:$S25,$C31:$S31)</f>
        <v>45.833333333333336</v>
      </c>
      <c r="G70" s="3">
        <f>STDEV($C25:$S25,$C31:$S31)</f>
        <v>1.7725064127176742</v>
      </c>
    </row>
    <row r="71" spans="2:7" ht="12.75">
      <c r="B71" t="s">
        <v>11</v>
      </c>
      <c r="C71">
        <f>COUNT(C32:S32)</f>
        <v>2</v>
      </c>
      <c r="D71" s="3">
        <f>AVERAGE(C32:S32)</f>
        <v>28</v>
      </c>
      <c r="E71" s="3">
        <f>MIN(C32:S32)</f>
        <v>26</v>
      </c>
      <c r="F71" s="3">
        <f>MAX(C32:S32)</f>
        <v>30</v>
      </c>
      <c r="G71" s="3">
        <f>STDEV(C32:S32)</f>
        <v>2.8284271247461903</v>
      </c>
    </row>
    <row r="72" spans="1:7" ht="12.75">
      <c r="A72" t="s">
        <v>12</v>
      </c>
      <c r="B72" t="s">
        <v>2</v>
      </c>
      <c r="C72">
        <f>COUNT(C33:S33)</f>
        <v>2</v>
      </c>
      <c r="D72" s="3">
        <f>AVERAGE(C33:S33)</f>
        <v>13.149999999999999</v>
      </c>
      <c r="E72" s="3">
        <f>MIN(C33:S33)</f>
        <v>12.2</v>
      </c>
      <c r="F72" s="3">
        <f>MAX(C33:S33)</f>
        <v>14.1</v>
      </c>
      <c r="G72" s="3">
        <f>STDEV(C33:S33)</f>
        <v>1.343502884254464</v>
      </c>
    </row>
    <row r="73" spans="2:7" ht="12.75">
      <c r="B73" t="s">
        <v>13</v>
      </c>
      <c r="C73">
        <f>COUNT(C34:S34)</f>
        <v>2</v>
      </c>
      <c r="D73" s="3">
        <f>AVERAGE(C34:S34)</f>
        <v>24.5</v>
      </c>
      <c r="E73" s="3">
        <f>MIN(C34:S34)</f>
        <v>24</v>
      </c>
      <c r="F73" s="3">
        <f>MAX(C34:S34)</f>
        <v>25</v>
      </c>
      <c r="G73" s="3">
        <f>STDEV(C34:S34)</f>
        <v>0.7071067811865476</v>
      </c>
    </row>
    <row r="74" spans="2:7" ht="12.75">
      <c r="B74" t="s">
        <v>4</v>
      </c>
      <c r="C74">
        <f>COUNT(C35:S35)</f>
        <v>2</v>
      </c>
      <c r="D74" s="3">
        <f>AVERAGE(C35:S35)</f>
        <v>47.44871794871795</v>
      </c>
      <c r="E74" s="3">
        <f>MIN(C35:S35)</f>
        <v>40.666666666666664</v>
      </c>
      <c r="F74" s="3">
        <f>MAX(C35:S35)</f>
        <v>54.23076923076923</v>
      </c>
      <c r="G74" s="3">
        <f>STDEV(C35:S35)</f>
        <v>9.591268903786773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2003-02-28T12:15:32Z</dcterms:created>
  <cp:category/>
  <cp:version/>
  <cp:contentType/>
  <cp:contentStatus/>
</cp:coreProperties>
</file>