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5920" yWindow="2020" windowWidth="19520" windowHeight="18120"/>
  </bookViews>
  <sheets>
    <sheet name="Feuil1" sheetId="1" r:id="rId1"/>
  </sheets>
  <definedNames>
    <definedName name="dap">Feuil1!$C$6:$M$7</definedName>
    <definedName name="dapdist">Feuil1!$C$11:$M$12</definedName>
    <definedName name="dapmax">Feuil1!$C$13:$M$14</definedName>
    <definedName name="dapmin">Feuil1!$C$12:$M$13</definedName>
    <definedName name="dapprox">Feuil1!$C$8:$M$9</definedName>
    <definedName name="dtart">Feuil1!$C$10:$M$11</definedName>
    <definedName name="dtprox">Feuil1!$C$7:$M$8</definedName>
    <definedName name="dtsusart">Feuil1!$C$9:$M$10</definedName>
    <definedName name="largeur">Feuil1!$C$5:$M$6</definedName>
    <definedName name="longueur">Feuil1!$C$4:$M$5</definedName>
    <definedName name="magnum">Feuil1!$C$14:$M$15</definedName>
    <definedName name="uncif">Feuil1!$C$15:$N$15</definedName>
    <definedName name="_xlnm.Print_Area">Feuil1!$M$2:$M$15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1" i="1"/>
  <c r="D31"/>
  <c r="E31"/>
  <c r="F31"/>
  <c r="G31"/>
  <c r="C32"/>
  <c r="D32"/>
  <c r="E32"/>
  <c r="F32"/>
  <c r="G32"/>
  <c r="C33"/>
  <c r="D33"/>
  <c r="E33"/>
  <c r="F33"/>
  <c r="G33"/>
  <c r="C34"/>
  <c r="D34"/>
  <c r="E34"/>
  <c r="F34"/>
  <c r="G34"/>
  <c r="C35"/>
  <c r="D35"/>
  <c r="E35"/>
  <c r="F35"/>
  <c r="G35"/>
  <c r="C36"/>
  <c r="D36"/>
  <c r="E36"/>
  <c r="F36"/>
  <c r="G36"/>
  <c r="C37"/>
  <c r="D37"/>
  <c r="E37"/>
  <c r="F37"/>
  <c r="G37"/>
  <c r="C38"/>
  <c r="D38"/>
  <c r="E38"/>
  <c r="F38"/>
  <c r="G38"/>
  <c r="C39"/>
  <c r="D39"/>
  <c r="E39"/>
  <c r="F39"/>
  <c r="G39"/>
  <c r="C40"/>
  <c r="D40"/>
  <c r="E40"/>
  <c r="F40"/>
  <c r="G40"/>
  <c r="C41"/>
  <c r="D41"/>
  <c r="E41"/>
  <c r="F41"/>
  <c r="G41"/>
  <c r="G30"/>
  <c r="F30"/>
  <c r="E30"/>
  <c r="D30"/>
  <c r="C30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H17"/>
  <c r="AI17"/>
  <c r="AK17"/>
  <c r="AL17"/>
  <c r="AM17"/>
  <c r="AN17"/>
  <c r="AO17"/>
  <c r="AP17"/>
  <c r="AQ17"/>
  <c r="AR17"/>
  <c r="AS17"/>
  <c r="AU17"/>
  <c r="AV17"/>
  <c r="AW17"/>
  <c r="AX17"/>
  <c r="AY17"/>
  <c r="AZ17"/>
  <c r="BA17"/>
  <c r="BB17"/>
  <c r="BC17"/>
  <c r="BD17"/>
  <c r="BE17"/>
  <c r="BH17"/>
  <c r="J18"/>
  <c r="K18"/>
  <c r="N18"/>
  <c r="Q18"/>
  <c r="R18"/>
  <c r="S18"/>
  <c r="T18"/>
  <c r="U18"/>
  <c r="V18"/>
  <c r="W18"/>
  <c r="X18"/>
  <c r="Y18"/>
  <c r="Z18"/>
  <c r="AA18"/>
  <c r="AB18"/>
  <c r="AC18"/>
  <c r="AE18"/>
  <c r="AF18"/>
  <c r="AI18"/>
  <c r="AJ18"/>
  <c r="AK18"/>
  <c r="AM18"/>
  <c r="AO18"/>
  <c r="AP18"/>
  <c r="AQ18"/>
  <c r="AR18"/>
  <c r="AU18"/>
  <c r="AV18"/>
  <c r="AW18"/>
  <c r="AX18"/>
  <c r="AY18"/>
  <c r="AZ18"/>
  <c r="BA18"/>
  <c r="BB18"/>
  <c r="BD18"/>
  <c r="BE18"/>
  <c r="BH18"/>
  <c r="J19"/>
  <c r="K19"/>
  <c r="L19"/>
  <c r="N19"/>
  <c r="Q19"/>
  <c r="R19"/>
  <c r="S19"/>
  <c r="T19"/>
  <c r="V19"/>
  <c r="X19"/>
  <c r="Z19"/>
  <c r="AA19"/>
  <c r="AC19"/>
  <c r="AE19"/>
  <c r="AF19"/>
  <c r="AI19"/>
  <c r="AJ19"/>
  <c r="AK19"/>
  <c r="AL19"/>
  <c r="AM19"/>
  <c r="AN19"/>
  <c r="AO19"/>
  <c r="AP19"/>
  <c r="AQ19"/>
  <c r="AR19"/>
  <c r="AU19"/>
  <c r="AV19"/>
  <c r="AW19"/>
  <c r="AX19"/>
  <c r="AY19"/>
  <c r="AZ19"/>
  <c r="BA19"/>
  <c r="BB19"/>
  <c r="BF19"/>
  <c r="BH19"/>
  <c r="J20"/>
  <c r="L20"/>
  <c r="M20"/>
  <c r="N20"/>
  <c r="P20"/>
  <c r="Q20"/>
  <c r="R20"/>
  <c r="S20"/>
  <c r="T20"/>
  <c r="V20"/>
  <c r="W20"/>
  <c r="X20"/>
  <c r="Y20"/>
  <c r="Z20"/>
  <c r="AA20"/>
  <c r="AB20"/>
  <c r="AC20"/>
  <c r="AE20"/>
  <c r="AF20"/>
  <c r="AG20"/>
  <c r="AH20"/>
  <c r="AI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H20"/>
  <c r="J21"/>
  <c r="L21"/>
  <c r="N21"/>
  <c r="O21"/>
  <c r="P21"/>
  <c r="Q21"/>
  <c r="R21"/>
  <c r="S21"/>
  <c r="T21"/>
  <c r="V21"/>
  <c r="W21"/>
  <c r="X21"/>
  <c r="Z21"/>
  <c r="AA21"/>
  <c r="AB21"/>
  <c r="AC21"/>
  <c r="AE21"/>
  <c r="AF21"/>
  <c r="AG21"/>
  <c r="AH21"/>
  <c r="AI21"/>
  <c r="AK21"/>
  <c r="AM21"/>
  <c r="AN21"/>
  <c r="AR21"/>
  <c r="AS21"/>
  <c r="AU21"/>
  <c r="AV21"/>
  <c r="AW21"/>
  <c r="AX21"/>
  <c r="AY21"/>
  <c r="AZ21"/>
  <c r="BA21"/>
  <c r="BB21"/>
  <c r="BC21"/>
  <c r="BF21"/>
  <c r="BH21"/>
  <c r="J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E22"/>
  <c r="AG22"/>
  <c r="AI22"/>
  <c r="AJ22"/>
  <c r="AK22"/>
  <c r="AL22"/>
  <c r="AM22"/>
  <c r="AN22"/>
  <c r="AQ22"/>
  <c r="AR22"/>
  <c r="AS22"/>
  <c r="AU22"/>
  <c r="AV22"/>
  <c r="AW22"/>
  <c r="AX22"/>
  <c r="AY22"/>
  <c r="AZ22"/>
  <c r="BA22"/>
  <c r="BB22"/>
  <c r="BC22"/>
  <c r="BF22"/>
  <c r="BG22"/>
  <c r="BH22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G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H23"/>
  <c r="J24"/>
  <c r="K24"/>
  <c r="L24"/>
  <c r="M24"/>
  <c r="N24"/>
  <c r="O24"/>
  <c r="P24"/>
  <c r="Q24"/>
  <c r="R24"/>
  <c r="S24"/>
  <c r="T24"/>
  <c r="V24"/>
  <c r="W24"/>
  <c r="X24"/>
  <c r="Z24"/>
  <c r="AA24"/>
  <c r="AB24"/>
  <c r="AC24"/>
  <c r="AD24"/>
  <c r="AE24"/>
  <c r="AG24"/>
  <c r="AH24"/>
  <c r="AI24"/>
  <c r="AJ24"/>
  <c r="AK24"/>
  <c r="AL24"/>
  <c r="AM24"/>
  <c r="AN24"/>
  <c r="AP24"/>
  <c r="AQ24"/>
  <c r="AR24"/>
  <c r="AS24"/>
  <c r="AT24"/>
  <c r="AU24"/>
  <c r="AV24"/>
  <c r="AW24"/>
  <c r="AX24"/>
  <c r="AY24"/>
  <c r="AZ24"/>
  <c r="BA24"/>
  <c r="BB24"/>
  <c r="BC24"/>
  <c r="BF24"/>
  <c r="BH24"/>
  <c r="J25"/>
  <c r="L25"/>
  <c r="M25"/>
  <c r="N25"/>
  <c r="O25"/>
  <c r="P25"/>
  <c r="Q25"/>
  <c r="S25"/>
  <c r="T25"/>
  <c r="U25"/>
  <c r="V25"/>
  <c r="W25"/>
  <c r="X25"/>
  <c r="Y25"/>
  <c r="Z25"/>
  <c r="AA25"/>
  <c r="AB25"/>
  <c r="AC25"/>
  <c r="AF25"/>
  <c r="AG25"/>
  <c r="AI25"/>
  <c r="AJ25"/>
  <c r="AK25"/>
  <c r="AL25"/>
  <c r="AM25"/>
  <c r="AN25"/>
  <c r="AO25"/>
  <c r="AQ25"/>
  <c r="AR25"/>
  <c r="AS25"/>
  <c r="AT25"/>
  <c r="AU25"/>
  <c r="AV25"/>
  <c r="AW25"/>
  <c r="AX25"/>
  <c r="AY25"/>
  <c r="AZ25"/>
  <c r="BA25"/>
  <c r="BB25"/>
  <c r="BC25"/>
  <c r="BF25"/>
  <c r="BG25"/>
  <c r="BH25"/>
  <c r="J26"/>
  <c r="L26"/>
  <c r="M26"/>
  <c r="N26"/>
  <c r="O26"/>
  <c r="P26"/>
  <c r="Q26"/>
  <c r="S26"/>
  <c r="T26"/>
  <c r="U26"/>
  <c r="V26"/>
  <c r="W26"/>
  <c r="X26"/>
  <c r="Y26"/>
  <c r="Z26"/>
  <c r="AA26"/>
  <c r="AB26"/>
  <c r="AC26"/>
  <c r="AE26"/>
  <c r="AG26"/>
  <c r="AI26"/>
  <c r="AJ26"/>
  <c r="AK26"/>
  <c r="AL26"/>
  <c r="AM26"/>
  <c r="AN26"/>
  <c r="AQ26"/>
  <c r="AR26"/>
  <c r="AS26"/>
  <c r="AT26"/>
  <c r="AU26"/>
  <c r="AV26"/>
  <c r="AW26"/>
  <c r="AX26"/>
  <c r="AY26"/>
  <c r="AZ26"/>
  <c r="BA26"/>
  <c r="BB26"/>
  <c r="BC26"/>
  <c r="BF26"/>
  <c r="BG26"/>
  <c r="BH26"/>
  <c r="J27"/>
  <c r="L27"/>
  <c r="M27"/>
  <c r="N27"/>
  <c r="O27"/>
  <c r="P27"/>
  <c r="Q27"/>
  <c r="S27"/>
  <c r="T27"/>
  <c r="V27"/>
  <c r="W27"/>
  <c r="X27"/>
  <c r="Y27"/>
  <c r="Z27"/>
  <c r="AA27"/>
  <c r="AB27"/>
  <c r="AC27"/>
  <c r="AE27"/>
  <c r="AF27"/>
  <c r="AG27"/>
  <c r="AH27"/>
  <c r="AI27"/>
  <c r="AK27"/>
  <c r="AL27"/>
  <c r="AM27"/>
  <c r="AN27"/>
  <c r="AP27"/>
  <c r="AQ27"/>
  <c r="AR27"/>
  <c r="AS27"/>
  <c r="AT27"/>
  <c r="AU27"/>
  <c r="AV27"/>
  <c r="AW27"/>
  <c r="AX27"/>
  <c r="AY27"/>
  <c r="BA27"/>
  <c r="BB27"/>
  <c r="BC27"/>
  <c r="BF27"/>
  <c r="BG27"/>
  <c r="BH27"/>
  <c r="J28"/>
  <c r="L28"/>
  <c r="M28"/>
  <c r="P28"/>
  <c r="Q28"/>
  <c r="R28"/>
  <c r="S28"/>
  <c r="T28"/>
  <c r="V28"/>
  <c r="W28"/>
  <c r="X28"/>
  <c r="Y28"/>
  <c r="Z28"/>
  <c r="AA28"/>
  <c r="AC28"/>
  <c r="AE28"/>
  <c r="AF28"/>
  <c r="AG28"/>
  <c r="AH28"/>
  <c r="AI28"/>
  <c r="AK28"/>
  <c r="AL28"/>
  <c r="AM28"/>
  <c r="AP28"/>
  <c r="AQ28"/>
  <c r="AR28"/>
  <c r="AS28"/>
  <c r="AT28"/>
  <c r="AU28"/>
  <c r="AV28"/>
  <c r="AW28"/>
  <c r="AX28"/>
  <c r="AY28"/>
  <c r="AZ28"/>
  <c r="BA28"/>
  <c r="BB28"/>
  <c r="BC28"/>
  <c r="BF28"/>
  <c r="BG28"/>
  <c r="BH28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AO3"/>
  <c r="AP3"/>
  <c r="AQ3"/>
  <c r="AR3"/>
  <c r="AS3"/>
  <c r="AT3"/>
  <c r="AU3"/>
  <c r="AV3"/>
  <c r="AW3"/>
  <c r="AX3"/>
  <c r="AY3"/>
  <c r="AZ3"/>
  <c r="BA3"/>
  <c r="BB3"/>
  <c r="BC3"/>
  <c r="BD3"/>
  <c r="BE3"/>
  <c r="BF3"/>
  <c r="BG3"/>
  <c r="BH3"/>
  <c r="K30"/>
  <c r="L30"/>
  <c r="K31"/>
  <c r="L31"/>
  <c r="K32"/>
  <c r="L32"/>
  <c r="K33"/>
  <c r="L33"/>
  <c r="K34"/>
  <c r="L34"/>
  <c r="K35"/>
  <c r="L35"/>
  <c r="K36"/>
  <c r="L36"/>
  <c r="K37"/>
  <c r="L37"/>
  <c r="K38"/>
  <c r="L38"/>
  <c r="K39"/>
  <c r="L39"/>
  <c r="K40"/>
  <c r="L40"/>
  <c r="K41"/>
  <c r="L41"/>
  <c r="J31"/>
  <c r="J32"/>
  <c r="J33"/>
  <c r="J34"/>
  <c r="J35"/>
  <c r="J36"/>
  <c r="J37"/>
  <c r="J38"/>
  <c r="J39"/>
  <c r="J40"/>
  <c r="J41"/>
  <c r="J30"/>
  <c r="H41"/>
  <c r="H40"/>
  <c r="H39"/>
  <c r="H38"/>
  <c r="H37"/>
  <c r="H36"/>
  <c r="H35"/>
  <c r="H34"/>
  <c r="H33"/>
  <c r="H32"/>
  <c r="H31"/>
  <c r="H30"/>
  <c r="M29"/>
  <c r="I28"/>
  <c r="H28"/>
  <c r="F28"/>
  <c r="E28"/>
  <c r="C28"/>
  <c r="I27"/>
  <c r="H27"/>
  <c r="F27"/>
  <c r="E27"/>
  <c r="C27"/>
  <c r="I26"/>
  <c r="H26"/>
  <c r="F26"/>
  <c r="E26"/>
  <c r="C26"/>
  <c r="I25"/>
  <c r="H25"/>
  <c r="F25"/>
  <c r="E25"/>
  <c r="C25"/>
  <c r="I24"/>
  <c r="H24"/>
  <c r="F24"/>
  <c r="E24"/>
  <c r="D24"/>
  <c r="C24"/>
  <c r="I23"/>
  <c r="H23"/>
  <c r="G23"/>
  <c r="F23"/>
  <c r="E23"/>
  <c r="D23"/>
  <c r="C23"/>
  <c r="I22"/>
  <c r="H22"/>
  <c r="F22"/>
  <c r="E22"/>
  <c r="C22"/>
  <c r="I21"/>
  <c r="H21"/>
  <c r="G21"/>
  <c r="F21"/>
  <c r="E21"/>
  <c r="D21"/>
  <c r="C21"/>
  <c r="I20"/>
  <c r="H20"/>
  <c r="G20"/>
  <c r="F20"/>
  <c r="E20"/>
  <c r="C20"/>
  <c r="I19"/>
  <c r="G19"/>
  <c r="F19"/>
  <c r="C19"/>
  <c r="I18"/>
  <c r="H18"/>
  <c r="F18"/>
  <c r="C18"/>
  <c r="I17"/>
  <c r="H17"/>
  <c r="G17"/>
  <c r="F17"/>
  <c r="E17"/>
  <c r="D17"/>
  <c r="C17"/>
  <c r="I16"/>
  <c r="H16"/>
  <c r="G16"/>
  <c r="F16"/>
  <c r="E16"/>
  <c r="D16"/>
</calcChain>
</file>

<file path=xl/sharedStrings.xml><?xml version="1.0" encoding="utf-8"?>
<sst xmlns="http://schemas.openxmlformats.org/spreadsheetml/2006/main" count="36" uniqueCount="35">
  <si>
    <t>Log10(E.h.o)</t>
  </si>
  <si>
    <t>Mesures</t>
  </si>
  <si>
    <t>n</t>
  </si>
  <si>
    <t>x</t>
  </si>
  <si>
    <t>min</t>
  </si>
  <si>
    <t>max</t>
  </si>
  <si>
    <t>s</t>
  </si>
  <si>
    <t>v</t>
  </si>
  <si>
    <t>D logx</t>
  </si>
  <si>
    <t>D logmin</t>
  </si>
  <si>
    <t>Dlogmax</t>
  </si>
  <si>
    <t>CHANNING</t>
  </si>
  <si>
    <t>CH 48</t>
  </si>
  <si>
    <t>974A</t>
  </si>
  <si>
    <t>974B</t>
  </si>
  <si>
    <t>1032C</t>
  </si>
  <si>
    <t>1032B</t>
  </si>
  <si>
    <t>1075N</t>
  </si>
  <si>
    <t>1075M</t>
  </si>
  <si>
    <t>140B</t>
  </si>
  <si>
    <t>140C</t>
  </si>
  <si>
    <t>140 C</t>
  </si>
  <si>
    <t>398A</t>
  </si>
  <si>
    <t>398B</t>
  </si>
  <si>
    <t>1074D</t>
  </si>
  <si>
    <t>1054G</t>
  </si>
  <si>
    <t>1024G</t>
  </si>
  <si>
    <t>1075L</t>
  </si>
  <si>
    <t>6</t>
  </si>
  <si>
    <t>1075P</t>
  </si>
  <si>
    <t>1078U</t>
  </si>
  <si>
    <t>1054E</t>
  </si>
  <si>
    <t>140A</t>
  </si>
  <si>
    <t>140D</t>
  </si>
  <si>
    <t>n=29</t>
  </si>
</sst>
</file>

<file path=xl/styles.xml><?xml version="1.0" encoding="utf-8"?>
<styleSheet xmlns="http://schemas.openxmlformats.org/spreadsheetml/2006/main">
  <numFmts count="2">
    <numFmt numFmtId="192" formatCode="0.000"/>
    <numFmt numFmtId="193" formatCode="0.0"/>
  </numFmts>
  <fonts count="3">
    <font>
      <sz val="9"/>
      <name val="Geneva"/>
    </font>
    <font>
      <sz val="9"/>
      <color indexed="10"/>
      <name val="Genev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top"/>
    </xf>
    <xf numFmtId="192" fontId="0" fillId="0" borderId="0" xfId="0" applyNumberFormat="1"/>
    <xf numFmtId="193" fontId="0" fillId="0" borderId="0" xfId="0" applyNumberFormat="1"/>
    <xf numFmtId="2" fontId="0" fillId="0" borderId="0" xfId="0" applyNumberFormat="1"/>
    <xf numFmtId="49" fontId="0" fillId="0" borderId="0" xfId="0" applyNumberFormat="1" applyAlignment="1">
      <alignment horizontal="center" vertical="top"/>
    </xf>
    <xf numFmtId="0" fontId="1" fillId="0" borderId="0" xfId="0" applyFont="1" applyAlignment="1">
      <alignment horizontal="left" vertical="top"/>
    </xf>
    <xf numFmtId="193" fontId="1" fillId="0" borderId="0" xfId="0" applyNumberFormat="1" applyFont="1"/>
    <xf numFmtId="0" fontId="1" fillId="0" borderId="0" xfId="0" applyFont="1" applyAlignment="1">
      <alignment horizontal="left"/>
    </xf>
    <xf numFmtId="192" fontId="1" fillId="0" borderId="0" xfId="0" applyNumberFormat="1" applyFon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43145302207998"/>
          <c:y val="0.0696864111498258"/>
          <c:w val="0.663307104597625"/>
          <c:h val="0.81184668989547"/>
        </c:manualLayout>
      </c:layout>
      <c:lineChart>
        <c:grouping val="standard"/>
        <c:ser>
          <c:idx val="0"/>
          <c:order val="0"/>
          <c:tx>
            <c:strRef>
              <c:f>Feuil1!$C$16</c:f>
              <c:strCache>
                <c:ptCount val="1"/>
                <c:pt idx="0">
                  <c:v>1084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Feuil1!$C$17:$C$26</c:f>
              <c:numCache>
                <c:formatCode>0.000</c:formatCode>
                <c:ptCount val="10"/>
                <c:pt idx="0">
                  <c:v>0.0821155194969742</c:v>
                </c:pt>
                <c:pt idx="1">
                  <c:v>0.0521428464219549</c:v>
                </c:pt>
                <c:pt idx="2">
                  <c:v>0.0706618037128341</c:v>
                </c:pt>
                <c:pt idx="3">
                  <c:v>0.00175714142396766</c:v>
                </c:pt>
                <c:pt idx="4">
                  <c:v>0.0628917529217878</c:v>
                </c:pt>
                <c:pt idx="5">
                  <c:v>-0.00283030035142451</c:v>
                </c:pt>
                <c:pt idx="6">
                  <c:v>-0.011740533139343</c:v>
                </c:pt>
                <c:pt idx="7">
                  <c:v>0.0341113083925821</c:v>
                </c:pt>
                <c:pt idx="8">
                  <c:v>0.0409182438625379</c:v>
                </c:pt>
                <c:pt idx="9">
                  <c:v>0.0504301600678632</c:v>
                </c:pt>
              </c:numCache>
            </c:numRef>
          </c:val>
        </c:ser>
        <c:ser>
          <c:idx val="1"/>
          <c:order val="1"/>
          <c:tx>
            <c:strRef>
              <c:f>Feuil1!$D$16</c:f>
              <c:strCache>
                <c:ptCount val="1"/>
                <c:pt idx="0">
                  <c:v>1010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Feuil1!$D$17:$D$26</c:f>
              <c:numCache>
                <c:formatCode>0.000</c:formatCode>
                <c:ptCount val="10"/>
                <c:pt idx="0">
                  <c:v>0.071207809462873</c:v>
                </c:pt>
                <c:pt idx="4">
                  <c:v>0.0486513138071776</c:v>
                </c:pt>
                <c:pt idx="6">
                  <c:v>0.0227542327101322</c:v>
                </c:pt>
                <c:pt idx="7">
                  <c:v>0.0203230239069487</c:v>
                </c:pt>
              </c:numCache>
            </c:numRef>
          </c:val>
        </c:ser>
        <c:ser>
          <c:idx val="2"/>
          <c:order val="2"/>
          <c:tx>
            <c:strRef>
              <c:f>Feuil1!$E$16</c:f>
              <c:strCache>
                <c:ptCount val="1"/>
                <c:pt idx="0">
                  <c:v>746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Feuil1!$E$17:$E$26</c:f>
              <c:numCache>
                <c:formatCode>0.000</c:formatCode>
                <c:ptCount val="10"/>
                <c:pt idx="0">
                  <c:v>0.0619935458153185</c:v>
                </c:pt>
                <c:pt idx="3">
                  <c:v>-0.00542144320315563</c:v>
                </c:pt>
                <c:pt idx="4">
                  <c:v>0.0486513138071776</c:v>
                </c:pt>
                <c:pt idx="5">
                  <c:v>-0.00850743324311498</c:v>
                </c:pt>
                <c:pt idx="6">
                  <c:v>0.000815503804693085</c:v>
                </c:pt>
                <c:pt idx="7">
                  <c:v>0.0203230239069487</c:v>
                </c:pt>
                <c:pt idx="8">
                  <c:v>0.00683845429026242</c:v>
                </c:pt>
                <c:pt idx="9">
                  <c:v>0.0193959263278944</c:v>
                </c:pt>
              </c:numCache>
            </c:numRef>
          </c:val>
        </c:ser>
        <c:ser>
          <c:idx val="3"/>
          <c:order val="3"/>
          <c:tx>
            <c:strRef>
              <c:f>Feuil1!$F$16</c:f>
              <c:strCache>
                <c:ptCount val="1"/>
                <c:pt idx="0">
                  <c:v>974A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Feuil1!$F$17:$F$26</c:f>
              <c:numCache>
                <c:formatCode>0.000</c:formatCode>
                <c:ptCount val="10"/>
                <c:pt idx="0">
                  <c:v>0.0666251141291143</c:v>
                </c:pt>
                <c:pt idx="1">
                  <c:v>0.0650223745979697</c:v>
                </c:pt>
                <c:pt idx="2">
                  <c:v>0.103957373106202</c:v>
                </c:pt>
                <c:pt idx="3">
                  <c:v>0.0196892773798754</c:v>
                </c:pt>
                <c:pt idx="4">
                  <c:v>0.0558298984343011</c:v>
                </c:pt>
                <c:pt idx="5">
                  <c:v>0.00830606576653503</c:v>
                </c:pt>
                <c:pt idx="6">
                  <c:v>0.0119233850584506</c:v>
                </c:pt>
                <c:pt idx="7">
                  <c:v>0.0474752699505636</c:v>
                </c:pt>
                <c:pt idx="8">
                  <c:v>0.032645717896548</c:v>
                </c:pt>
                <c:pt idx="9">
                  <c:v>0.0351901935111263</c:v>
                </c:pt>
              </c:numCache>
            </c:numRef>
          </c:val>
        </c:ser>
        <c:ser>
          <c:idx val="4"/>
          <c:order val="4"/>
          <c:tx>
            <c:strRef>
              <c:f>Feuil1!$G$16</c:f>
              <c:strCache>
                <c:ptCount val="1"/>
                <c:pt idx="0">
                  <c:v>974B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Feuil1!$G$17:$G$26</c:f>
              <c:numCache>
                <c:formatCode>0.000</c:formatCode>
                <c:ptCount val="10"/>
                <c:pt idx="0">
                  <c:v>0.0743523528364451</c:v>
                </c:pt>
                <c:pt idx="2">
                  <c:v>0.092592009101627</c:v>
                </c:pt>
                <c:pt idx="3">
                  <c:v>0.0340870980805179</c:v>
                </c:pt>
                <c:pt idx="4">
                  <c:v>0.0486513138071776</c:v>
                </c:pt>
                <c:pt idx="6">
                  <c:v>0.0152010948196863</c:v>
                </c:pt>
              </c:numCache>
            </c:numRef>
          </c:val>
        </c:ser>
        <c:ser>
          <c:idx val="5"/>
          <c:order val="5"/>
          <c:tx>
            <c:strRef>
              <c:f>Feuil1!$H$16</c:f>
              <c:strCache>
                <c:ptCount val="1"/>
                <c:pt idx="0">
                  <c:v>1068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Feuil1!$H$17:$H$26</c:f>
              <c:numCache>
                <c:formatCode>0.000</c:formatCode>
                <c:ptCount val="10"/>
                <c:pt idx="0">
                  <c:v>0.0861998237238159</c:v>
                </c:pt>
                <c:pt idx="1">
                  <c:v>0.0535929128171877</c:v>
                </c:pt>
                <c:pt idx="3">
                  <c:v>0.0340870980805179</c:v>
                </c:pt>
                <c:pt idx="4">
                  <c:v>0.0486513138071776</c:v>
                </c:pt>
                <c:pt idx="5">
                  <c:v>0.0137689614680372</c:v>
                </c:pt>
                <c:pt idx="6">
                  <c:v>0.0119233850584506</c:v>
                </c:pt>
                <c:pt idx="7">
                  <c:v>0.0203230239069487</c:v>
                </c:pt>
                <c:pt idx="8">
                  <c:v>0.0190729107072742</c:v>
                </c:pt>
                <c:pt idx="9">
                  <c:v>0.0351901935111263</c:v>
                </c:pt>
              </c:numCache>
            </c:numRef>
          </c:val>
        </c:ser>
        <c:ser>
          <c:idx val="6"/>
          <c:order val="6"/>
          <c:tx>
            <c:strRef>
              <c:f>Feuil1!$I$16</c:f>
              <c:strCache>
                <c:ptCount val="1"/>
                <c:pt idx="0">
                  <c:v>10740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Feuil1!$I$17:$I$26</c:f>
              <c:numCache>
                <c:formatCode>0.000</c:formatCode>
                <c:ptCount val="10"/>
                <c:pt idx="0">
                  <c:v>0.0902460748736988</c:v>
                </c:pt>
                <c:pt idx="1">
                  <c:v>0.0521428464219549</c:v>
                </c:pt>
                <c:pt idx="2">
                  <c:v>0.0942339561686038</c:v>
                </c:pt>
                <c:pt idx="3">
                  <c:v>0.0434271243346613</c:v>
                </c:pt>
                <c:pt idx="4">
                  <c:v>0.0457463231637705</c:v>
                </c:pt>
                <c:pt idx="5">
                  <c:v>0.0137689614680372</c:v>
                </c:pt>
                <c:pt idx="6">
                  <c:v>0.0206095642435431</c:v>
                </c:pt>
                <c:pt idx="7">
                  <c:v>0.0604402471149312</c:v>
                </c:pt>
                <c:pt idx="8">
                  <c:v>0.0490361340847174</c:v>
                </c:pt>
                <c:pt idx="9">
                  <c:v>0.0651534168885694</c:v>
                </c:pt>
              </c:numCache>
            </c:numRef>
          </c:val>
        </c:ser>
        <c:ser>
          <c:idx val="7"/>
          <c:order val="7"/>
          <c:tx>
            <c:strRef>
              <c:f>Feuil1!$J$16</c:f>
              <c:strCache>
                <c:ptCount val="1"/>
                <c:pt idx="0">
                  <c:v>10785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Feuil1!$J$17:$J$26</c:f>
              <c:numCache>
                <c:formatCode>0.000</c:formatCode>
                <c:ptCount val="10"/>
                <c:pt idx="0">
                  <c:v>0.0567686165943098</c:v>
                </c:pt>
                <c:pt idx="1">
                  <c:v>0.0328376912265684</c:v>
                </c:pt>
                <c:pt idx="2">
                  <c:v>0.0457364282418997</c:v>
                </c:pt>
                <c:pt idx="3">
                  <c:v>-0.00957740297431342</c:v>
                </c:pt>
                <c:pt idx="4">
                  <c:v>0.0486513138071776</c:v>
                </c:pt>
                <c:pt idx="5">
                  <c:v>-0.0142597621322063</c:v>
                </c:pt>
                <c:pt idx="6">
                  <c:v>0.000815503804693085</c:v>
                </c:pt>
                <c:pt idx="7">
                  <c:v>0.0341113083925821</c:v>
                </c:pt>
                <c:pt idx="8">
                  <c:v>0.0242125503596853</c:v>
                </c:pt>
                <c:pt idx="9">
                  <c:v>0.0273648559991697</c:v>
                </c:pt>
              </c:numCache>
            </c:numRef>
          </c:val>
        </c:ser>
        <c:ser>
          <c:idx val="8"/>
          <c:order val="8"/>
          <c:tx>
            <c:strRef>
              <c:f>Feuil1!$K$16</c:f>
              <c:strCache>
                <c:ptCount val="1"/>
                <c:pt idx="0">
                  <c:v>1001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Feuil1!$K$17:$K$26</c:f>
              <c:numCache>
                <c:formatCode>0.000</c:formatCode>
                <c:ptCount val="10"/>
                <c:pt idx="0">
                  <c:v>0.0660932163505596</c:v>
                </c:pt>
                <c:pt idx="1">
                  <c:v>0.0506879221737806</c:v>
                </c:pt>
                <c:pt idx="2">
                  <c:v>0.0892893735515414</c:v>
                </c:pt>
                <c:pt idx="6">
                  <c:v>0.0162881904609005</c:v>
                </c:pt>
                <c:pt idx="7">
                  <c:v>0.0474752699505636</c:v>
                </c:pt>
              </c:numCache>
            </c:numRef>
          </c:val>
        </c:ser>
        <c:ser>
          <c:idx val="9"/>
          <c:order val="9"/>
          <c:tx>
            <c:strRef>
              <c:f>Feuil1!$L$16</c:f>
              <c:strCache>
                <c:ptCount val="1"/>
                <c:pt idx="0">
                  <c:v>10061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Feuil1!$L$17:$L$26</c:f>
              <c:numCache>
                <c:formatCode>0.000</c:formatCode>
                <c:ptCount val="10"/>
                <c:pt idx="0">
                  <c:v>0.061276592318769</c:v>
                </c:pt>
                <c:pt idx="2">
                  <c:v>0.061923189335175</c:v>
                </c:pt>
                <c:pt idx="3">
                  <c:v>0.0167515357480357</c:v>
                </c:pt>
                <c:pt idx="4">
                  <c:v>0.0586684345647017</c:v>
                </c:pt>
                <c:pt idx="5">
                  <c:v>-0.0142597621322063</c:v>
                </c:pt>
                <c:pt idx="6">
                  <c:v>0.00305992472714545</c:v>
                </c:pt>
                <c:pt idx="7">
                  <c:v>0.0341113083925821</c:v>
                </c:pt>
                <c:pt idx="8">
                  <c:v>0.032645717896548</c:v>
                </c:pt>
                <c:pt idx="9">
                  <c:v>0.0351901935111263</c:v>
                </c:pt>
              </c:numCache>
            </c:numRef>
          </c:val>
        </c:ser>
        <c:ser>
          <c:idx val="10"/>
          <c:order val="10"/>
          <c:tx>
            <c:strRef>
              <c:f>Feuil1!$M$16</c:f>
              <c:strCache>
                <c:ptCount val="1"/>
                <c:pt idx="0">
                  <c:v>10781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Feuil1!$M$17:$M$26</c:f>
              <c:numCache>
                <c:formatCode>0.000</c:formatCode>
                <c:ptCount val="10"/>
                <c:pt idx="0">
                  <c:v>0.0748742369151532</c:v>
                </c:pt>
                <c:pt idx="3">
                  <c:v>0.00881899591145441</c:v>
                </c:pt>
                <c:pt idx="5">
                  <c:v>0.002773577166574</c:v>
                </c:pt>
                <c:pt idx="6">
                  <c:v>0.0162881904609005</c:v>
                </c:pt>
                <c:pt idx="7">
                  <c:v>0.0341113083925821</c:v>
                </c:pt>
                <c:pt idx="8">
                  <c:v>0.0242125503596853</c:v>
                </c:pt>
                <c:pt idx="9">
                  <c:v>0.0273648559991697</c:v>
                </c:pt>
              </c:numCache>
            </c:numRef>
          </c:val>
        </c:ser>
        <c:ser>
          <c:idx val="11"/>
          <c:order val="11"/>
          <c:tx>
            <c:strRef>
              <c:f>Feuil1!$N$16</c:f>
              <c:strCache>
                <c:ptCount val="1"/>
                <c:pt idx="0">
                  <c:v>1032C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Feuil1!$N$17:$N$26</c:f>
              <c:numCache>
                <c:formatCode>0.000</c:formatCode>
                <c:ptCount val="10"/>
                <c:pt idx="0">
                  <c:v>0.0646716292157654</c:v>
                </c:pt>
                <c:pt idx="1">
                  <c:v>0.0678333519317979</c:v>
                </c:pt>
                <c:pt idx="2">
                  <c:v>0.0565943558301081</c:v>
                </c:pt>
                <c:pt idx="3">
                  <c:v>0.0293406630560562</c:v>
                </c:pt>
                <c:pt idx="4">
                  <c:v>0.073957179071948</c:v>
                </c:pt>
                <c:pt idx="5">
                  <c:v>0.0137689614680372</c:v>
                </c:pt>
                <c:pt idx="6">
                  <c:v>0.0162881904609005</c:v>
                </c:pt>
                <c:pt idx="7">
                  <c:v>0.0474752699505636</c:v>
                </c:pt>
                <c:pt idx="8">
                  <c:v>0.032645717896548</c:v>
                </c:pt>
                <c:pt idx="9">
                  <c:v>0.0428770221774173</c:v>
                </c:pt>
              </c:numCache>
            </c:numRef>
          </c:val>
        </c:ser>
        <c:ser>
          <c:idx val="12"/>
          <c:order val="12"/>
          <c:tx>
            <c:strRef>
              <c:f>Feuil1!$O$16</c:f>
              <c:strCache>
                <c:ptCount val="1"/>
                <c:pt idx="0">
                  <c:v>1032B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Feuil1!$O$17:$O$26</c:f>
              <c:numCache>
                <c:formatCode>0.000</c:formatCode>
                <c:ptCount val="10"/>
                <c:pt idx="0">
                  <c:v>0.0872149262083308</c:v>
                </c:pt>
                <c:pt idx="4">
                  <c:v>0.073957179071948</c:v>
                </c:pt>
                <c:pt idx="5">
                  <c:v>-0.00283030035142451</c:v>
                </c:pt>
                <c:pt idx="6">
                  <c:v>0.0119233850584506</c:v>
                </c:pt>
                <c:pt idx="7">
                  <c:v>0.0474752699505636</c:v>
                </c:pt>
                <c:pt idx="8">
                  <c:v>0.0490361340847174</c:v>
                </c:pt>
                <c:pt idx="9">
                  <c:v>0.0428770221774173</c:v>
                </c:pt>
              </c:numCache>
            </c:numRef>
          </c:val>
        </c:ser>
        <c:ser>
          <c:idx val="13"/>
          <c:order val="13"/>
          <c:tx>
            <c:strRef>
              <c:f>Feuil1!$P$16</c:f>
              <c:strCache>
                <c:ptCount val="1"/>
                <c:pt idx="0">
                  <c:v>1075N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Feuil1!$P$17:$P$26</c:f>
              <c:numCache>
                <c:formatCode>0.000</c:formatCode>
                <c:ptCount val="10"/>
                <c:pt idx="0">
                  <c:v>0.0713831049170808</c:v>
                </c:pt>
                <c:pt idx="3">
                  <c:v>0.0293406630560562</c:v>
                </c:pt>
                <c:pt idx="4">
                  <c:v>0.032427901844063</c:v>
                </c:pt>
                <c:pt idx="5">
                  <c:v>-0.00850743324311498</c:v>
                </c:pt>
                <c:pt idx="6">
                  <c:v>0.0354044809079734</c:v>
                </c:pt>
                <c:pt idx="7">
                  <c:v>0.0474752699505636</c:v>
                </c:pt>
                <c:pt idx="8">
                  <c:v>0.0409182438625379</c:v>
                </c:pt>
                <c:pt idx="9">
                  <c:v>0.0504301600678632</c:v>
                </c:pt>
              </c:numCache>
            </c:numRef>
          </c:val>
        </c:ser>
        <c:ser>
          <c:idx val="14"/>
          <c:order val="14"/>
          <c:tx>
            <c:strRef>
              <c:f>Feuil1!$Q$16</c:f>
              <c:strCache>
                <c:ptCount val="1"/>
                <c:pt idx="0">
                  <c:v>1075M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Feuil1!$Q$17:$Q$26</c:f>
              <c:numCache>
                <c:formatCode>0.000</c:formatCode>
                <c:ptCount val="10"/>
                <c:pt idx="0">
                  <c:v>0.0831402021946728</c:v>
                </c:pt>
                <c:pt idx="1">
                  <c:v>0.0564786010546758</c:v>
                </c:pt>
                <c:pt idx="2">
                  <c:v>0.087628589570077</c:v>
                </c:pt>
                <c:pt idx="3">
                  <c:v>0.0147819428851312</c:v>
                </c:pt>
                <c:pt idx="4">
                  <c:v>0.0544036426962688</c:v>
                </c:pt>
                <c:pt idx="5">
                  <c:v>-0.00850743324311498</c:v>
                </c:pt>
                <c:pt idx="6">
                  <c:v>-0.0059882042502517</c:v>
                </c:pt>
                <c:pt idx="7">
                  <c:v>0.0203230239069487</c:v>
                </c:pt>
                <c:pt idx="8">
                  <c:v>0.0242125503596853</c:v>
                </c:pt>
                <c:pt idx="9">
                  <c:v>0.0273648559991697</c:v>
                </c:pt>
              </c:numCache>
            </c:numRef>
          </c:val>
        </c:ser>
        <c:ser>
          <c:idx val="15"/>
          <c:order val="15"/>
          <c:tx>
            <c:strRef>
              <c:f>Feuil1!$R$16</c:f>
              <c:strCache>
                <c:ptCount val="1"/>
                <c:pt idx="0">
                  <c:v>996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Feuil1!$R$17:$R$26</c:f>
              <c:numCache>
                <c:formatCode>0.000</c:formatCode>
                <c:ptCount val="10"/>
                <c:pt idx="0">
                  <c:v>0.0734811499727725</c:v>
                </c:pt>
                <c:pt idx="1">
                  <c:v>0.0343535548315177</c:v>
                </c:pt>
                <c:pt idx="2">
                  <c:v>0.0346000621239404</c:v>
                </c:pt>
                <c:pt idx="3">
                  <c:v>-0.0466073706893475</c:v>
                </c:pt>
                <c:pt idx="4">
                  <c:v>0.0486513138071776</c:v>
                </c:pt>
                <c:pt idx="5">
                  <c:v>0.00054069573428217</c:v>
                </c:pt>
                <c:pt idx="6">
                  <c:v>-0.00370843795535314</c:v>
                </c:pt>
                <c:pt idx="7">
                  <c:v>0.00608258479233847</c:v>
                </c:pt>
              </c:numCache>
            </c:numRef>
          </c:val>
        </c:ser>
        <c:ser>
          <c:idx val="16"/>
          <c:order val="16"/>
          <c:tx>
            <c:strRef>
              <c:f>Feuil1!$S$16</c:f>
              <c:strCache>
                <c:ptCount val="1"/>
                <c:pt idx="0">
                  <c:v>140B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Feuil1!$S$17:$S$26</c:f>
              <c:numCache>
                <c:formatCode>0.000</c:formatCode>
                <c:ptCount val="10"/>
                <c:pt idx="0">
                  <c:v>0.0795431853317163</c:v>
                </c:pt>
                <c:pt idx="1">
                  <c:v>0.0313165181060355</c:v>
                </c:pt>
                <c:pt idx="2">
                  <c:v>0.0548034482122273</c:v>
                </c:pt>
                <c:pt idx="3">
                  <c:v>-0.0023303662260139</c:v>
                </c:pt>
                <c:pt idx="4">
                  <c:v>0.0428217701464537</c:v>
                </c:pt>
                <c:pt idx="5">
                  <c:v>0.002773577166574</c:v>
                </c:pt>
                <c:pt idx="6">
                  <c:v>0.00305992472714545</c:v>
                </c:pt>
                <c:pt idx="7">
                  <c:v>0.0341113083925821</c:v>
                </c:pt>
                <c:pt idx="8">
                  <c:v>0.032645717896548</c:v>
                </c:pt>
                <c:pt idx="9">
                  <c:v>0.0273648559991697</c:v>
                </c:pt>
              </c:numCache>
            </c:numRef>
          </c:val>
        </c:ser>
        <c:ser>
          <c:idx val="17"/>
          <c:order val="17"/>
          <c:tx>
            <c:strRef>
              <c:f>Feuil1!$T$16</c:f>
              <c:strCache>
                <c:ptCount val="1"/>
                <c:pt idx="0">
                  <c:v>330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Feuil1!$T$17:$T$26</c:f>
              <c:numCache>
                <c:formatCode>0.000</c:formatCode>
                <c:ptCount val="10"/>
                <c:pt idx="0">
                  <c:v>0.0727829271826623</c:v>
                </c:pt>
                <c:pt idx="1">
                  <c:v>0.0343535548315177</c:v>
                </c:pt>
                <c:pt idx="2">
                  <c:v>0.0420559445035322</c:v>
                </c:pt>
                <c:pt idx="3">
                  <c:v>0.0293406630560562</c:v>
                </c:pt>
                <c:pt idx="4">
                  <c:v>0.0248483991345529</c:v>
                </c:pt>
                <c:pt idx="5">
                  <c:v>0.002773577166574</c:v>
                </c:pt>
                <c:pt idx="6">
                  <c:v>0.0119233850584506</c:v>
                </c:pt>
                <c:pt idx="7">
                  <c:v>0.0341113083925821</c:v>
                </c:pt>
                <c:pt idx="8">
                  <c:v>0.0242125503596853</c:v>
                </c:pt>
                <c:pt idx="9">
                  <c:v>0.0504301600678632</c:v>
                </c:pt>
              </c:numCache>
            </c:numRef>
          </c:val>
        </c:ser>
        <c:ser>
          <c:idx val="18"/>
          <c:order val="18"/>
          <c:tx>
            <c:strRef>
              <c:f>Feuil1!$U$16</c:f>
              <c:strCache>
                <c:ptCount val="1"/>
                <c:pt idx="0">
                  <c:v>337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Feuil1!$U$17:$U$26</c:f>
              <c:numCache>
                <c:formatCode>0.000</c:formatCode>
                <c:ptCount val="10"/>
                <c:pt idx="0">
                  <c:v>0.0790268851140992</c:v>
                </c:pt>
                <c:pt idx="1">
                  <c:v>0.0236296894397445</c:v>
                </c:pt>
                <c:pt idx="5">
                  <c:v>-0.00850743324311498</c:v>
                </c:pt>
                <c:pt idx="6">
                  <c:v>0.00972442095851233</c:v>
                </c:pt>
                <c:pt idx="8">
                  <c:v>-0.00211638836266403</c:v>
                </c:pt>
                <c:pt idx="9">
                  <c:v>0.011278036105715</c:v>
                </c:pt>
              </c:numCache>
            </c:numRef>
          </c:val>
        </c:ser>
        <c:ser>
          <c:idx val="19"/>
          <c:order val="19"/>
          <c:tx>
            <c:strRef>
              <c:f>Feuil1!$V$16</c:f>
              <c:strCache>
                <c:ptCount val="1"/>
                <c:pt idx="0">
                  <c:v>288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Feuil1!$V$17:$V$26</c:f>
              <c:numCache>
                <c:formatCode>0.000</c:formatCode>
                <c:ptCount val="10"/>
                <c:pt idx="0">
                  <c:v>0.0850125309033718</c:v>
                </c:pt>
                <c:pt idx="1">
                  <c:v>0.0564786010546758</c:v>
                </c:pt>
                <c:pt idx="2">
                  <c:v>0.0809212055630906</c:v>
                </c:pt>
                <c:pt idx="3">
                  <c:v>0.0507571630110626</c:v>
                </c:pt>
                <c:pt idx="4">
                  <c:v>0.0628917529217878</c:v>
                </c:pt>
                <c:pt idx="5">
                  <c:v>0.00830606576653503</c:v>
                </c:pt>
                <c:pt idx="6">
                  <c:v>0.0184542522174083</c:v>
                </c:pt>
                <c:pt idx="7">
                  <c:v>0.0474752699505636</c:v>
                </c:pt>
                <c:pt idx="8">
                  <c:v>0.0409182438625379</c:v>
                </c:pt>
                <c:pt idx="9">
                  <c:v>0.0428770221774173</c:v>
                </c:pt>
              </c:numCache>
            </c:numRef>
          </c:val>
        </c:ser>
        <c:ser>
          <c:idx val="20"/>
          <c:order val="20"/>
          <c:tx>
            <c:strRef>
              <c:f>Feuil1!$W$16</c:f>
              <c:strCache>
                <c:ptCount val="1"/>
                <c:pt idx="0">
                  <c:v>140C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Feuil1!$W$17:$W$26</c:f>
              <c:numCache>
                <c:formatCode>0.000</c:formatCode>
                <c:ptCount val="10"/>
                <c:pt idx="0">
                  <c:v>0.0790268851140992</c:v>
                </c:pt>
                <c:pt idx="1">
                  <c:v>0.0607714974443112</c:v>
                </c:pt>
                <c:pt idx="3">
                  <c:v>0.00981852335358124</c:v>
                </c:pt>
                <c:pt idx="4">
                  <c:v>0.0217791674068763</c:v>
                </c:pt>
                <c:pt idx="5">
                  <c:v>-0.0200893057929301</c:v>
                </c:pt>
                <c:pt idx="6">
                  <c:v>-0.000311071358561232</c:v>
                </c:pt>
                <c:pt idx="7">
                  <c:v>0.0272718838622765</c:v>
                </c:pt>
                <c:pt idx="8">
                  <c:v>0.032645717896548</c:v>
                </c:pt>
                <c:pt idx="9">
                  <c:v>0.0273648559991697</c:v>
                </c:pt>
              </c:numCache>
            </c:numRef>
          </c:val>
        </c:ser>
        <c:ser>
          <c:idx val="21"/>
          <c:order val="21"/>
          <c:tx>
            <c:strRef>
              <c:f>Feuil1!$X$16</c:f>
              <c:strCache>
                <c:ptCount val="1"/>
                <c:pt idx="0">
                  <c:v>75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Feuil1!$X$17:$X$26</c:f>
              <c:numCache>
                <c:formatCode>0.000</c:formatCode>
                <c:ptCount val="10"/>
                <c:pt idx="0">
                  <c:v>0.0743523528364451</c:v>
                </c:pt>
                <c:pt idx="1">
                  <c:v>0.0564786010546758</c:v>
                </c:pt>
                <c:pt idx="2">
                  <c:v>0.0942339561686038</c:v>
                </c:pt>
                <c:pt idx="3">
                  <c:v>0.0378472469538247</c:v>
                </c:pt>
                <c:pt idx="4">
                  <c:v>0.0698406128771156</c:v>
                </c:pt>
                <c:pt idx="5">
                  <c:v>0.0244928268598104</c:v>
                </c:pt>
                <c:pt idx="6">
                  <c:v>0.0354044809079734</c:v>
                </c:pt>
                <c:pt idx="7">
                  <c:v>0.0474752699505636</c:v>
                </c:pt>
                <c:pt idx="8">
                  <c:v>0.032645717896548</c:v>
                </c:pt>
                <c:pt idx="9">
                  <c:v>0.0428770221774173</c:v>
                </c:pt>
              </c:numCache>
            </c:numRef>
          </c:val>
        </c:ser>
        <c:ser>
          <c:idx val="22"/>
          <c:order val="22"/>
          <c:tx>
            <c:strRef>
              <c:f>Feuil1!$Y$16</c:f>
              <c:strCache>
                <c:ptCount val="1"/>
                <c:pt idx="0">
                  <c:v>140 C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Feuil1!$Y$17:$Y$26</c:f>
              <c:numCache>
                <c:formatCode>0.000</c:formatCode>
                <c:ptCount val="10"/>
                <c:pt idx="0">
                  <c:v>0.072083580039747</c:v>
                </c:pt>
                <c:pt idx="1">
                  <c:v>0.0373695008540731</c:v>
                </c:pt>
                <c:pt idx="3">
                  <c:v>0.0226072803970878</c:v>
                </c:pt>
                <c:pt idx="5">
                  <c:v>-0.0200893057929301</c:v>
                </c:pt>
                <c:pt idx="6">
                  <c:v>0.0184542522174083</c:v>
                </c:pt>
                <c:pt idx="8">
                  <c:v>0.032645717896548</c:v>
                </c:pt>
                <c:pt idx="9">
                  <c:v>0.0273648559991697</c:v>
                </c:pt>
              </c:numCache>
            </c:numRef>
          </c:val>
        </c:ser>
        <c:ser>
          <c:idx val="23"/>
          <c:order val="23"/>
          <c:tx>
            <c:strRef>
              <c:f>Feuil1!$Z$16</c:f>
              <c:strCache>
                <c:ptCount val="1"/>
                <c:pt idx="0">
                  <c:v>398A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Feuil1!$Z$17:$Z$26</c:f>
              <c:numCache>
                <c:formatCode>0.000</c:formatCode>
                <c:ptCount val="10"/>
                <c:pt idx="0">
                  <c:v>0.0839922614868262</c:v>
                </c:pt>
                <c:pt idx="1">
                  <c:v>0.0535929128171877</c:v>
                </c:pt>
                <c:pt idx="2">
                  <c:v>0.0493859831799337</c:v>
                </c:pt>
                <c:pt idx="3">
                  <c:v>0.0167515357480357</c:v>
                </c:pt>
                <c:pt idx="4">
                  <c:v>0.0529726875898202</c:v>
                </c:pt>
                <c:pt idx="5">
                  <c:v>-0.00850743324311498</c:v>
                </c:pt>
                <c:pt idx="6">
                  <c:v>0.014111271206626</c:v>
                </c:pt>
                <c:pt idx="7">
                  <c:v>0.0341113083925821</c:v>
                </c:pt>
                <c:pt idx="8">
                  <c:v>0.0156123785977678</c:v>
                </c:pt>
                <c:pt idx="9">
                  <c:v>0.0193959263278944</c:v>
                </c:pt>
              </c:numCache>
            </c:numRef>
          </c:val>
        </c:ser>
        <c:ser>
          <c:idx val="24"/>
          <c:order val="24"/>
          <c:tx>
            <c:strRef>
              <c:f>Feuil1!$AA$16</c:f>
              <c:strCache>
                <c:ptCount val="1"/>
                <c:pt idx="0">
                  <c:v>398B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Feuil1!$AA$17:$AA$26</c:f>
              <c:numCache>
                <c:formatCode>0.000</c:formatCode>
                <c:ptCount val="10"/>
                <c:pt idx="0">
                  <c:v>0.056405948947428</c:v>
                </c:pt>
                <c:pt idx="1">
                  <c:v>0.017380740162743</c:v>
                </c:pt>
                <c:pt idx="2">
                  <c:v>0.0548034482122273</c:v>
                </c:pt>
                <c:pt idx="3">
                  <c:v>-0.0158868768813207</c:v>
                </c:pt>
                <c:pt idx="4">
                  <c:v>0.020236378992595</c:v>
                </c:pt>
                <c:pt idx="5">
                  <c:v>0.002773577166574</c:v>
                </c:pt>
                <c:pt idx="6">
                  <c:v>0.00862074950836478</c:v>
                </c:pt>
                <c:pt idx="7">
                  <c:v>0.0203230239069487</c:v>
                </c:pt>
                <c:pt idx="8">
                  <c:v>0.0490361340847174</c:v>
                </c:pt>
                <c:pt idx="9">
                  <c:v>0.0504301600678632</c:v>
                </c:pt>
              </c:numCache>
            </c:numRef>
          </c:val>
        </c:ser>
        <c:ser>
          <c:idx val="25"/>
          <c:order val="25"/>
          <c:tx>
            <c:strRef>
              <c:f>Feuil1!$AB$16</c:f>
              <c:strCache>
                <c:ptCount val="1"/>
                <c:pt idx="0">
                  <c:v>1075L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Feuil1!$AB$17:$AB$26</c:f>
              <c:numCache>
                <c:formatCode>0.000</c:formatCode>
                <c:ptCount val="10"/>
                <c:pt idx="0">
                  <c:v>0.0957488238236368</c:v>
                </c:pt>
                <c:pt idx="1">
                  <c:v>0.0720159956439739</c:v>
                </c:pt>
                <c:pt idx="3">
                  <c:v>0.0340870980805179</c:v>
                </c:pt>
                <c:pt idx="4">
                  <c:v>0.065684653105958</c:v>
                </c:pt>
                <c:pt idx="5">
                  <c:v>0.0297570668521676</c:v>
                </c:pt>
                <c:pt idx="6">
                  <c:v>0.0547096361033601</c:v>
                </c:pt>
                <c:pt idx="7">
                  <c:v>0.0604402471149312</c:v>
                </c:pt>
                <c:pt idx="8">
                  <c:v>0.0490361340847174</c:v>
                </c:pt>
                <c:pt idx="9">
                  <c:v>0.05785417814707</c:v>
                </c:pt>
              </c:numCache>
            </c:numRef>
          </c:val>
        </c:ser>
        <c:ser>
          <c:idx val="26"/>
          <c:order val="26"/>
          <c:tx>
            <c:strRef>
              <c:f>Feuil1!$AC$16</c:f>
              <c:strCache>
                <c:ptCount val="1"/>
                <c:pt idx="0">
                  <c:v>639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Feuil1!$AC$17:$AC$26</c:f>
              <c:numCache>
                <c:formatCode>0.000</c:formatCode>
                <c:ptCount val="10"/>
                <c:pt idx="0">
                  <c:v>0.0630667617203717</c:v>
                </c:pt>
                <c:pt idx="1">
                  <c:v>0.018951427161974</c:v>
                </c:pt>
                <c:pt idx="2">
                  <c:v>0.0583779085705254</c:v>
                </c:pt>
                <c:pt idx="3">
                  <c:v>-0.00335828263938231</c:v>
                </c:pt>
                <c:pt idx="4">
                  <c:v>0.0544036426962688</c:v>
                </c:pt>
                <c:pt idx="5">
                  <c:v>-0.0319885290926378</c:v>
                </c:pt>
                <c:pt idx="6">
                  <c:v>-0.00144057649953111</c:v>
                </c:pt>
                <c:pt idx="7">
                  <c:v>0.0203230239069487</c:v>
                </c:pt>
                <c:pt idx="8">
                  <c:v>0.0156123785977678</c:v>
                </c:pt>
                <c:pt idx="9">
                  <c:v>0.0193959263278944</c:v>
                </c:pt>
              </c:numCache>
            </c:numRef>
          </c:val>
        </c:ser>
        <c:ser>
          <c:idx val="27"/>
          <c:order val="27"/>
          <c:tx>
            <c:strRef>
              <c:f>Feuil1!$AD$16</c:f>
              <c:strCache>
                <c:ptCount val="1"/>
                <c:pt idx="0">
                  <c:v>994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Feuil1!$AD$17:$AD$26</c:f>
              <c:numCache>
                <c:formatCode>0.000</c:formatCode>
                <c:ptCount val="10"/>
                <c:pt idx="0">
                  <c:v>0.0682169099804155</c:v>
                </c:pt>
                <c:pt idx="6">
                  <c:v>0.0476966547125246</c:v>
                </c:pt>
                <c:pt idx="7">
                  <c:v>0.0474752699505636</c:v>
                </c:pt>
              </c:numCache>
            </c:numRef>
          </c:val>
        </c:ser>
        <c:ser>
          <c:idx val="28"/>
          <c:order val="28"/>
          <c:tx>
            <c:strRef>
              <c:f>Feuil1!$AE$16</c:f>
              <c:strCache>
                <c:ptCount val="1"/>
                <c:pt idx="0">
                  <c:v>1074D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Feuil1!$AE$17:$AE$26</c:f>
              <c:numCache>
                <c:formatCode>0.000</c:formatCode>
                <c:ptCount val="10"/>
                <c:pt idx="0">
                  <c:v>0.0839922614868262</c:v>
                </c:pt>
                <c:pt idx="1">
                  <c:v>0.0521428464219549</c:v>
                </c:pt>
                <c:pt idx="2">
                  <c:v>0.0565943558301081</c:v>
                </c:pt>
                <c:pt idx="3">
                  <c:v>0.0118107033693657</c:v>
                </c:pt>
                <c:pt idx="4">
                  <c:v>0.0628917529217878</c:v>
                </c:pt>
                <c:pt idx="5">
                  <c:v>-0.0142597621322063</c:v>
                </c:pt>
                <c:pt idx="7">
                  <c:v>0.0341113083925821</c:v>
                </c:pt>
                <c:pt idx="9">
                  <c:v>0.0193959263278944</c:v>
                </c:pt>
              </c:numCache>
            </c:numRef>
          </c:val>
        </c:ser>
        <c:ser>
          <c:idx val="29"/>
          <c:order val="29"/>
          <c:tx>
            <c:strRef>
              <c:f>Feuil1!$AF$16</c:f>
              <c:strCache>
                <c:ptCount val="1"/>
                <c:pt idx="0">
                  <c:v>1054G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Feuil1!$AF$17:$AF$26</c:f>
              <c:numCache>
                <c:formatCode>0.000</c:formatCode>
                <c:ptCount val="10"/>
                <c:pt idx="0">
                  <c:v>0.0710324432251164</c:v>
                </c:pt>
                <c:pt idx="1">
                  <c:v>0.0788987780819581</c:v>
                </c:pt>
                <c:pt idx="2">
                  <c:v>0.0741086034076139</c:v>
                </c:pt>
                <c:pt idx="3">
                  <c:v>0.0293406630560562</c:v>
                </c:pt>
                <c:pt idx="4">
                  <c:v>0.0698406128771156</c:v>
                </c:pt>
                <c:pt idx="8">
                  <c:v>0.0490361340847174</c:v>
                </c:pt>
              </c:numCache>
            </c:numRef>
          </c:val>
        </c:ser>
        <c:ser>
          <c:idx val="30"/>
          <c:order val="30"/>
          <c:tx>
            <c:strRef>
              <c:f>Feuil1!$AG$16</c:f>
              <c:strCache>
                <c:ptCount val="1"/>
                <c:pt idx="0">
                  <c:v>1024G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Feuil1!$AG$17:$AG$26</c:f>
              <c:numCache>
                <c:formatCode>0.000</c:formatCode>
                <c:ptCount val="10"/>
                <c:pt idx="3">
                  <c:v>0.0387822192888978</c:v>
                </c:pt>
                <c:pt idx="4">
                  <c:v>0.0558298984343011</c:v>
                </c:pt>
                <c:pt idx="5">
                  <c:v>-0.0142597621322063</c:v>
                </c:pt>
                <c:pt idx="6">
                  <c:v>0.0108252947593983</c:v>
                </c:pt>
                <c:pt idx="7">
                  <c:v>0.0341113083925821</c:v>
                </c:pt>
                <c:pt idx="8">
                  <c:v>0.032645717896548</c:v>
                </c:pt>
                <c:pt idx="9">
                  <c:v>0.0504301600678632</c:v>
                </c:pt>
              </c:numCache>
            </c:numRef>
          </c:val>
        </c:ser>
        <c:ser>
          <c:idx val="31"/>
          <c:order val="31"/>
          <c:tx>
            <c:strRef>
              <c:f>Feuil1!$AH$16</c:f>
              <c:strCache>
                <c:ptCount val="1"/>
                <c:pt idx="0">
                  <c:v>1016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Feuil1!$AH$17:$AH$26</c:f>
              <c:numCache>
                <c:formatCode>0.000</c:formatCode>
                <c:ptCount val="10"/>
                <c:pt idx="0">
                  <c:v>0.0883962214279408</c:v>
                </c:pt>
                <c:pt idx="3">
                  <c:v>0.0340870980805179</c:v>
                </c:pt>
                <c:pt idx="4">
                  <c:v>0.0725893213052666</c:v>
                </c:pt>
                <c:pt idx="7">
                  <c:v>0.0203230239069487</c:v>
                </c:pt>
              </c:numCache>
            </c:numRef>
          </c:val>
        </c:ser>
        <c:ser>
          <c:idx val="32"/>
          <c:order val="32"/>
          <c:tx>
            <c:strRef>
              <c:f>Feuil1!$AI$16</c:f>
              <c:strCache>
                <c:ptCount val="1"/>
                <c:pt idx="0">
                  <c:v>140B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Feuil1!$AI$17:$AI$26</c:f>
              <c:numCache>
                <c:formatCode>0.000</c:formatCode>
                <c:ptCount val="10"/>
                <c:pt idx="0">
                  <c:v>0.0717334837032526</c:v>
                </c:pt>
                <c:pt idx="1">
                  <c:v>0.0267207664168865</c:v>
                </c:pt>
                <c:pt idx="2">
                  <c:v>0.0565943558301081</c:v>
                </c:pt>
                <c:pt idx="3">
                  <c:v>0.0226072803970878</c:v>
                </c:pt>
                <c:pt idx="4">
                  <c:v>0.0369129105359334</c:v>
                </c:pt>
                <c:pt idx="5">
                  <c:v>0.00720519196564906</c:v>
                </c:pt>
                <c:pt idx="6">
                  <c:v>0.0173725717531206</c:v>
                </c:pt>
                <c:pt idx="7">
                  <c:v>0.0341113083925821</c:v>
                </c:pt>
                <c:pt idx="8">
                  <c:v>0.0225060865456681</c:v>
                </c:pt>
                <c:pt idx="9">
                  <c:v>0.0241948092096631</c:v>
                </c:pt>
              </c:numCache>
            </c:numRef>
          </c:val>
        </c:ser>
        <c:ser>
          <c:idx val="33"/>
          <c:order val="33"/>
          <c:tx>
            <c:strRef>
              <c:f>Feuil1!$AJ$16</c:f>
              <c:strCache>
                <c:ptCount val="1"/>
                <c:pt idx="0">
                  <c:v>1388</c:v>
                </c:pt>
              </c:strCache>
            </c:strRef>
          </c:tx>
          <c:spPr>
            <a:ln w="127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Feuil1!$AJ$17:$AJ$26</c:f>
              <c:numCache>
                <c:formatCode>0.000</c:formatCode>
                <c:ptCount val="10"/>
                <c:pt idx="1">
                  <c:v>0.0313165181060355</c:v>
                </c:pt>
                <c:pt idx="2">
                  <c:v>0.0364760671226956</c:v>
                </c:pt>
                <c:pt idx="5">
                  <c:v>-0.013103184932264</c:v>
                </c:pt>
                <c:pt idx="6">
                  <c:v>0.0119233850584506</c:v>
                </c:pt>
                <c:pt idx="7">
                  <c:v>0.0341113083925821</c:v>
                </c:pt>
                <c:pt idx="8">
                  <c:v>0.0121240507519462</c:v>
                </c:pt>
                <c:pt idx="9">
                  <c:v>0.00300551013972505</c:v>
                </c:pt>
              </c:numCache>
            </c:numRef>
          </c:val>
        </c:ser>
        <c:ser>
          <c:idx val="34"/>
          <c:order val="34"/>
          <c:tx>
            <c:strRef>
              <c:f>Feuil1!$AK$16</c:f>
              <c:strCache>
                <c:ptCount val="1"/>
                <c:pt idx="0">
                  <c:v>10250</c:v>
                </c:pt>
              </c:strCache>
            </c:strRef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Feuil1!$AK$17:$AK$26</c:f>
              <c:numCache>
                <c:formatCode>0.000</c:formatCode>
                <c:ptCount val="10"/>
                <c:pt idx="0">
                  <c:v>0.0696269582382403</c:v>
                </c:pt>
                <c:pt idx="1">
                  <c:v>0.0492281074147376</c:v>
                </c:pt>
                <c:pt idx="2">
                  <c:v>0.0706618037128341</c:v>
                </c:pt>
                <c:pt idx="3">
                  <c:v>0.00479772197853023</c:v>
                </c:pt>
                <c:pt idx="4">
                  <c:v>0.0457463231637705</c:v>
                </c:pt>
                <c:pt idx="5">
                  <c:v>-0.00283030035142451</c:v>
                </c:pt>
                <c:pt idx="6">
                  <c:v>0.00417780045864591</c:v>
                </c:pt>
                <c:pt idx="7">
                  <c:v>0.0341113083925821</c:v>
                </c:pt>
                <c:pt idx="8">
                  <c:v>0.0409182438625379</c:v>
                </c:pt>
                <c:pt idx="9">
                  <c:v>0.0351901935111263</c:v>
                </c:pt>
              </c:numCache>
            </c:numRef>
          </c:val>
        </c:ser>
        <c:ser>
          <c:idx val="35"/>
          <c:order val="35"/>
          <c:tx>
            <c:strRef>
              <c:f>Feuil1!$AL$16</c:f>
              <c:strCache>
                <c:ptCount val="1"/>
                <c:pt idx="0">
                  <c:v>1075P</c:v>
                </c:pt>
              </c:strCache>
            </c:strRef>
          </c:tx>
          <c:spPr>
            <a:ln w="127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Feuil1!$AL$17:$AL$26</c:f>
              <c:numCache>
                <c:formatCode>0.000</c:formatCode>
                <c:ptCount val="10"/>
                <c:pt idx="0">
                  <c:v>0.0883962214279408</c:v>
                </c:pt>
                <c:pt idx="2">
                  <c:v>0.0809212055630906</c:v>
                </c:pt>
                <c:pt idx="3">
                  <c:v>0.023575607402267</c:v>
                </c:pt>
                <c:pt idx="5">
                  <c:v>0.015935023224545</c:v>
                </c:pt>
                <c:pt idx="6">
                  <c:v>0.0291254151660727</c:v>
                </c:pt>
                <c:pt idx="7">
                  <c:v>0.0604402471149312</c:v>
                </c:pt>
                <c:pt idx="8">
                  <c:v>0.0343128772640111</c:v>
                </c:pt>
                <c:pt idx="9">
                  <c:v>0.0398185976931973</c:v>
                </c:pt>
              </c:numCache>
            </c:numRef>
          </c:val>
        </c:ser>
        <c:ser>
          <c:idx val="36"/>
          <c:order val="36"/>
          <c:tx>
            <c:strRef>
              <c:f>Feuil1!$AM$16</c:f>
              <c:strCache>
                <c:ptCount val="1"/>
                <c:pt idx="0">
                  <c:v>1070</c:v>
                </c:pt>
              </c:strCache>
            </c:strRef>
          </c:tx>
          <c:spPr>
            <a:ln w="12700">
              <a:solidFill>
                <a:srgbClr val="FCF305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Feuil1!$AM$17:$AM$26</c:f>
              <c:numCache>
                <c:formatCode>0.000</c:formatCode>
                <c:ptCount val="10"/>
                <c:pt idx="0">
                  <c:v>0.0715583296448576</c:v>
                </c:pt>
                <c:pt idx="1">
                  <c:v>0.0313165181060355</c:v>
                </c:pt>
                <c:pt idx="2">
                  <c:v>0.0530051248066643</c:v>
                </c:pt>
                <c:pt idx="3">
                  <c:v>0.00277303541211582</c:v>
                </c:pt>
                <c:pt idx="4">
                  <c:v>0.00449934996192103</c:v>
                </c:pt>
                <c:pt idx="5">
                  <c:v>-0.0142597621322063</c:v>
                </c:pt>
                <c:pt idx="6">
                  <c:v>0.00529280615943728</c:v>
                </c:pt>
                <c:pt idx="7">
                  <c:v>0.0203230239069487</c:v>
                </c:pt>
                <c:pt idx="8">
                  <c:v>0.00683845429026242</c:v>
                </c:pt>
                <c:pt idx="9">
                  <c:v>0.011278036105715</c:v>
                </c:pt>
              </c:numCache>
            </c:numRef>
          </c:val>
        </c:ser>
        <c:ser>
          <c:idx val="37"/>
          <c:order val="37"/>
          <c:tx>
            <c:strRef>
              <c:f>Feuil1!$AN$16</c:f>
              <c:strCache>
                <c:ptCount val="1"/>
                <c:pt idx="0">
                  <c:v>1000</c:v>
                </c:pt>
              </c:strCache>
            </c:strRef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Feuil1!$AN$17:$AN$26</c:f>
              <c:numCache>
                <c:formatCode>0.000</c:formatCode>
                <c:ptCount val="10"/>
                <c:pt idx="0">
                  <c:v>0.0664478872415688</c:v>
                </c:pt>
                <c:pt idx="2">
                  <c:v>0.105556986265995</c:v>
                </c:pt>
                <c:pt idx="3">
                  <c:v>0.0118107033693657</c:v>
                </c:pt>
                <c:pt idx="4">
                  <c:v>0.0628917529217878</c:v>
                </c:pt>
                <c:pt idx="5">
                  <c:v>-0.0142597621322063</c:v>
                </c:pt>
                <c:pt idx="6">
                  <c:v>-0.00144057649953111</c:v>
                </c:pt>
                <c:pt idx="7">
                  <c:v>0.0341113083925821</c:v>
                </c:pt>
                <c:pt idx="8">
                  <c:v>0.032645717896548</c:v>
                </c:pt>
                <c:pt idx="9">
                  <c:v>0.0428770221774173</c:v>
                </c:pt>
              </c:numCache>
            </c:numRef>
          </c:val>
        </c:ser>
        <c:ser>
          <c:idx val="38"/>
          <c:order val="38"/>
          <c:tx>
            <c:strRef>
              <c:f>Feuil1!$AO$16</c:f>
              <c:strCache>
                <c:ptCount val="1"/>
                <c:pt idx="0">
                  <c:v>970</c:v>
                </c:pt>
              </c:strCache>
            </c:strRef>
          </c:tx>
          <c:spPr>
            <a:ln w="12700">
              <a:solidFill>
                <a:srgbClr val="00ABEA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Feuil1!$AO$17:$AO$26</c:f>
              <c:numCache>
                <c:formatCode>0.000</c:formatCode>
                <c:ptCount val="10"/>
                <c:pt idx="0">
                  <c:v>0.0795431853317163</c:v>
                </c:pt>
                <c:pt idx="1">
                  <c:v>0.0747822118871257</c:v>
                </c:pt>
                <c:pt idx="2">
                  <c:v>0.0530051248066643</c:v>
                </c:pt>
                <c:pt idx="3">
                  <c:v>0.00479772197853023</c:v>
                </c:pt>
                <c:pt idx="6">
                  <c:v>0.0322762958450309</c:v>
                </c:pt>
                <c:pt idx="8">
                  <c:v>0.0392762967955611</c:v>
                </c:pt>
              </c:numCache>
            </c:numRef>
          </c:val>
        </c:ser>
        <c:ser>
          <c:idx val="39"/>
          <c:order val="39"/>
          <c:tx>
            <c:strRef>
              <c:f>Feuil1!$AP$16</c:f>
              <c:strCache>
                <c:ptCount val="1"/>
                <c:pt idx="0">
                  <c:v>1037</c:v>
                </c:pt>
              </c:strCache>
            </c:strRef>
          </c:tx>
          <c:spPr>
            <a:ln w="127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Feuil1!$AP$17:$AP$26</c:f>
              <c:numCache>
                <c:formatCode>0.000</c:formatCode>
                <c:ptCount val="10"/>
                <c:pt idx="0">
                  <c:v>0.0745263838874224</c:v>
                </c:pt>
                <c:pt idx="1">
                  <c:v>0.0720159956439739</c:v>
                </c:pt>
                <c:pt idx="2">
                  <c:v>0.0942339561686038</c:v>
                </c:pt>
                <c:pt idx="3">
                  <c:v>0.0369102574168969</c:v>
                </c:pt>
                <c:pt idx="6">
                  <c:v>0.0270120558526736</c:v>
                </c:pt>
                <c:pt idx="7">
                  <c:v>0.0341113083925821</c:v>
                </c:pt>
              </c:numCache>
            </c:numRef>
          </c:val>
        </c:ser>
        <c:ser>
          <c:idx val="40"/>
          <c:order val="40"/>
          <c:tx>
            <c:strRef>
              <c:f>Feuil1!$AQ$16</c:f>
              <c:strCache>
                <c:ptCount val="1"/>
                <c:pt idx="0">
                  <c:v>1023</c:v>
                </c:pt>
              </c:strCache>
            </c:strRef>
          </c:tx>
          <c:spPr>
            <a:ln w="127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Feuil1!$AQ$17:$AQ$26</c:f>
              <c:numCache>
                <c:formatCode>0.000</c:formatCode>
                <c:ptCount val="10"/>
                <c:pt idx="0">
                  <c:v>0.0865384549159458</c:v>
                </c:pt>
                <c:pt idx="1">
                  <c:v>0.0621930845791054</c:v>
                </c:pt>
                <c:pt idx="2">
                  <c:v>0.0792280475436455</c:v>
                </c:pt>
                <c:pt idx="3">
                  <c:v>0.0283851192560478</c:v>
                </c:pt>
                <c:pt idx="5">
                  <c:v>0.0137689614680372</c:v>
                </c:pt>
                <c:pt idx="6">
                  <c:v>0.014111271206626</c:v>
                </c:pt>
                <c:pt idx="7">
                  <c:v>0.0341113083925821</c:v>
                </c:pt>
                <c:pt idx="8">
                  <c:v>0.0409182438625379</c:v>
                </c:pt>
                <c:pt idx="9">
                  <c:v>0.0428770221774173</c:v>
                </c:pt>
              </c:numCache>
            </c:numRef>
          </c:val>
        </c:ser>
        <c:ser>
          <c:idx val="41"/>
          <c:order val="41"/>
          <c:tx>
            <c:strRef>
              <c:f>Feuil1!$AR$16</c:f>
              <c:strCache>
                <c:ptCount val="1"/>
                <c:pt idx="0">
                  <c:v>1078U</c:v>
                </c:pt>
              </c:strCache>
            </c:strRef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Feuil1!$AR$17:$AR$26</c:f>
              <c:numCache>
                <c:formatCode>0.000</c:formatCode>
                <c:ptCount val="10"/>
                <c:pt idx="0">
                  <c:v>0.079371153449133</c:v>
                </c:pt>
                <c:pt idx="1">
                  <c:v>0.0949855979754128</c:v>
                </c:pt>
                <c:pt idx="2">
                  <c:v>0.0826077881950262</c:v>
                </c:pt>
                <c:pt idx="3">
                  <c:v>0.031245466468794</c:v>
                </c:pt>
                <c:pt idx="4">
                  <c:v>0.0600807755879595</c:v>
                </c:pt>
                <c:pt idx="5">
                  <c:v>0.0191639933547434</c:v>
                </c:pt>
                <c:pt idx="6">
                  <c:v>0.0322762958450309</c:v>
                </c:pt>
                <c:pt idx="7">
                  <c:v>0.0474752699505636</c:v>
                </c:pt>
                <c:pt idx="8">
                  <c:v>0.0242125503596853</c:v>
                </c:pt>
                <c:pt idx="9">
                  <c:v>0.0428770221774173</c:v>
                </c:pt>
              </c:numCache>
            </c:numRef>
          </c:val>
        </c:ser>
        <c:ser>
          <c:idx val="42"/>
          <c:order val="42"/>
          <c:tx>
            <c:strRef>
              <c:f>Feuil1!$AS$16</c:f>
              <c:strCache>
                <c:ptCount val="1"/>
                <c:pt idx="0">
                  <c:v>1054E</c:v>
                </c:pt>
              </c:strCache>
            </c:strRef>
          </c:tx>
          <c:spPr>
            <a:ln w="12700">
              <a:solidFill>
                <a:srgbClr val="90713A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Feuil1!$AS$17:$AS$26</c:f>
              <c:numCache>
                <c:formatCode>0.000</c:formatCode>
                <c:ptCount val="10"/>
                <c:pt idx="0">
                  <c:v>0.0894062090503533</c:v>
                </c:pt>
                <c:pt idx="3">
                  <c:v>0.0340870980805179</c:v>
                </c:pt>
                <c:pt idx="4">
                  <c:v>0.0383976794416247</c:v>
                </c:pt>
                <c:pt idx="5">
                  <c:v>0.0137689614680372</c:v>
                </c:pt>
                <c:pt idx="6">
                  <c:v>0.014111271206626</c:v>
                </c:pt>
                <c:pt idx="7">
                  <c:v>0.0203230239069487</c:v>
                </c:pt>
                <c:pt idx="8">
                  <c:v>0.032645717896548</c:v>
                </c:pt>
                <c:pt idx="9">
                  <c:v>0.0428770221774173</c:v>
                </c:pt>
              </c:numCache>
            </c:numRef>
          </c:val>
        </c:ser>
        <c:ser>
          <c:idx val="43"/>
          <c:order val="43"/>
          <c:tx>
            <c:strRef>
              <c:f>Feuil1!$AT$16</c:f>
              <c:strCache>
                <c:ptCount val="1"/>
                <c:pt idx="0">
                  <c:v>1082</c:v>
                </c:pt>
              </c:strCache>
            </c:strRef>
          </c:tx>
          <c:spPr>
            <a:ln w="12700">
              <a:solidFill>
                <a:srgbClr val="4600A5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Feuil1!$AT$17:$AT$26</c:f>
              <c:numCache>
                <c:formatCode>0.000</c:formatCode>
                <c:ptCount val="10"/>
                <c:pt idx="3">
                  <c:v>0.0387822192888978</c:v>
                </c:pt>
                <c:pt idx="6">
                  <c:v>0.0576808756191256</c:v>
                </c:pt>
                <c:pt idx="7">
                  <c:v>0.0604402471149312</c:v>
                </c:pt>
                <c:pt idx="8">
                  <c:v>0.0343128772640111</c:v>
                </c:pt>
                <c:pt idx="9">
                  <c:v>0.05785417814707</c:v>
                </c:pt>
              </c:numCache>
            </c:numRef>
          </c:val>
        </c:ser>
        <c:ser>
          <c:idx val="44"/>
          <c:order val="44"/>
          <c:tx>
            <c:strRef>
              <c:f>Feuil1!$AU$16</c:f>
              <c:strCache>
                <c:ptCount val="1"/>
                <c:pt idx="0">
                  <c:v>76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Feuil1!$AU$17:$AU$26</c:f>
              <c:numCache>
                <c:formatCode>0.000</c:formatCode>
                <c:ptCount val="10"/>
                <c:pt idx="0">
                  <c:v>0.067686959357117</c:v>
                </c:pt>
                <c:pt idx="1">
                  <c:v>0.0343535548315177</c:v>
                </c:pt>
                <c:pt idx="2">
                  <c:v>0.0327159182493888</c:v>
                </c:pt>
                <c:pt idx="3">
                  <c:v>0.0196892773798754</c:v>
                </c:pt>
                <c:pt idx="4">
                  <c:v>0.0486513138071776</c:v>
                </c:pt>
                <c:pt idx="5">
                  <c:v>-0.00850743324311498</c:v>
                </c:pt>
                <c:pt idx="6">
                  <c:v>0.00529280615943728</c:v>
                </c:pt>
                <c:pt idx="7">
                  <c:v>0.0474752699505636</c:v>
                </c:pt>
                <c:pt idx="8">
                  <c:v>0.0409182438625379</c:v>
                </c:pt>
                <c:pt idx="9">
                  <c:v>0.00300551013972505</c:v>
                </c:pt>
              </c:numCache>
            </c:numRef>
          </c:val>
        </c:ser>
        <c:ser>
          <c:idx val="45"/>
          <c:order val="45"/>
          <c:tx>
            <c:strRef>
              <c:f>Feuil1!$AV$16</c:f>
              <c:strCache>
                <c:ptCount val="1"/>
                <c:pt idx="0">
                  <c:v>332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Feuil1!$AV$17:$AV$26</c:f>
              <c:numCache>
                <c:formatCode>0.000</c:formatCode>
                <c:ptCount val="10"/>
                <c:pt idx="0">
                  <c:v>0.0767824641916466</c:v>
                </c:pt>
                <c:pt idx="1">
                  <c:v>0.0706262521159682</c:v>
                </c:pt>
                <c:pt idx="2">
                  <c:v>0.061923189335175</c:v>
                </c:pt>
                <c:pt idx="3">
                  <c:v>0.0274274684117757</c:v>
                </c:pt>
                <c:pt idx="4">
                  <c:v>0.0558298984343011</c:v>
                </c:pt>
                <c:pt idx="5">
                  <c:v>0.0191639933547434</c:v>
                </c:pt>
                <c:pt idx="6">
                  <c:v>0.0206095642435431</c:v>
                </c:pt>
                <c:pt idx="7">
                  <c:v>0.0474752699505636</c:v>
                </c:pt>
                <c:pt idx="8">
                  <c:v>0.0409182438625379</c:v>
                </c:pt>
                <c:pt idx="9">
                  <c:v>0.0428770221774173</c:v>
                </c:pt>
              </c:numCache>
            </c:numRef>
          </c:val>
        </c:ser>
        <c:ser>
          <c:idx val="46"/>
          <c:order val="46"/>
          <c:tx>
            <c:strRef>
              <c:f>Feuil1!$AW$16</c:f>
              <c:strCache>
                <c:ptCount val="1"/>
                <c:pt idx="0">
                  <c:v>244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Feuil1!$AW$17:$AW$26</c:f>
              <c:numCache>
                <c:formatCode>0.000</c:formatCode>
                <c:ptCount val="10"/>
                <c:pt idx="0">
                  <c:v>0.0817734206357223</c:v>
                </c:pt>
                <c:pt idx="1">
                  <c:v>0.0205164540156015</c:v>
                </c:pt>
                <c:pt idx="2">
                  <c:v>0.0420559445035322</c:v>
                </c:pt>
                <c:pt idx="3">
                  <c:v>0.00881899591145441</c:v>
                </c:pt>
                <c:pt idx="4">
                  <c:v>0.0186880904297344</c:v>
                </c:pt>
                <c:pt idx="5">
                  <c:v>-0.00283030035142451</c:v>
                </c:pt>
                <c:pt idx="6">
                  <c:v>0.0108252947593983</c:v>
                </c:pt>
                <c:pt idx="7">
                  <c:v>0.0341113083925821</c:v>
                </c:pt>
                <c:pt idx="8">
                  <c:v>0.032645717896548</c:v>
                </c:pt>
                <c:pt idx="9">
                  <c:v>0.0428770221774173</c:v>
                </c:pt>
              </c:numCache>
            </c:numRef>
          </c:val>
        </c:ser>
        <c:ser>
          <c:idx val="47"/>
          <c:order val="47"/>
          <c:tx>
            <c:strRef>
              <c:f>Feuil1!$AX$16</c:f>
              <c:strCache>
                <c:ptCount val="1"/>
                <c:pt idx="0">
                  <c:v>73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Feuil1!$AX$17:$AX$26</c:f>
              <c:numCache>
                <c:formatCode>0.000</c:formatCode>
                <c:ptCount val="10"/>
                <c:pt idx="0">
                  <c:v>0.0717334837032526</c:v>
                </c:pt>
                <c:pt idx="1">
                  <c:v>0.0506879221737806</c:v>
                </c:pt>
                <c:pt idx="2">
                  <c:v>0.0723886230133401</c:v>
                </c:pt>
                <c:pt idx="3">
                  <c:v>-0.0116703924801573</c:v>
                </c:pt>
                <c:pt idx="4">
                  <c:v>0.0628917529217878</c:v>
                </c:pt>
                <c:pt idx="5">
                  <c:v>0.0297570668521676</c:v>
                </c:pt>
                <c:pt idx="6">
                  <c:v>0.031228540253837</c:v>
                </c:pt>
                <c:pt idx="7">
                  <c:v>0.0448351737843551</c:v>
                </c:pt>
                <c:pt idx="8">
                  <c:v>0.0292920758889603</c:v>
                </c:pt>
                <c:pt idx="9">
                  <c:v>0.0443981952979502</c:v>
                </c:pt>
              </c:numCache>
            </c:numRef>
          </c:val>
        </c:ser>
        <c:ser>
          <c:idx val="48"/>
          <c:order val="48"/>
          <c:tx>
            <c:strRef>
              <c:f>Feuil1!$AY$16</c:f>
              <c:strCache>
                <c:ptCount val="1"/>
                <c:pt idx="0">
                  <c:v>245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Feuil1!$AY$17:$AY$26</c:f>
              <c:numCache>
                <c:formatCode>0.000</c:formatCode>
                <c:ptCount val="10"/>
                <c:pt idx="0">
                  <c:v>0.0682169099804155</c:v>
                </c:pt>
                <c:pt idx="1">
                  <c:v>0.0205164540156015</c:v>
                </c:pt>
                <c:pt idx="2">
                  <c:v>0.0706618037128341</c:v>
                </c:pt>
                <c:pt idx="3">
                  <c:v>0.0187122365135637</c:v>
                </c:pt>
                <c:pt idx="4">
                  <c:v>0.0586684345647017</c:v>
                </c:pt>
                <c:pt idx="5">
                  <c:v>-0.00850743324311498</c:v>
                </c:pt>
                <c:pt idx="6">
                  <c:v>0.00751426615339556</c:v>
                </c:pt>
                <c:pt idx="7">
                  <c:v>0.0203230239069487</c:v>
                </c:pt>
                <c:pt idx="8">
                  <c:v>0.0156123785977678</c:v>
                </c:pt>
                <c:pt idx="9">
                  <c:v>0.0193959263278944</c:v>
                </c:pt>
              </c:numCache>
            </c:numRef>
          </c:val>
        </c:ser>
        <c:ser>
          <c:idx val="49"/>
          <c:order val="49"/>
          <c:tx>
            <c:strRef>
              <c:f>Feuil1!$AZ$16</c:f>
              <c:strCache>
                <c:ptCount val="1"/>
                <c:pt idx="0">
                  <c:v>140A</c:v>
                </c:pt>
              </c:strCache>
            </c:strRef>
          </c:tx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Feuil1!$AZ$17:$AZ$26</c:f>
              <c:numCache>
                <c:formatCode>0.000</c:formatCode>
                <c:ptCount val="10"/>
                <c:pt idx="0">
                  <c:v>0.0592988454519045</c:v>
                </c:pt>
                <c:pt idx="1">
                  <c:v>0.0236296894397445</c:v>
                </c:pt>
                <c:pt idx="2">
                  <c:v>0.0601541665963283</c:v>
                </c:pt>
                <c:pt idx="3">
                  <c:v>-0.0106226368889635</c:v>
                </c:pt>
                <c:pt idx="4">
                  <c:v>0.0186880904297344</c:v>
                </c:pt>
                <c:pt idx="5">
                  <c:v>-0.0165821980512375</c:v>
                </c:pt>
                <c:pt idx="6">
                  <c:v>-0.000311071358561232</c:v>
                </c:pt>
                <c:pt idx="7">
                  <c:v>0.0203230239069487</c:v>
                </c:pt>
                <c:pt idx="8">
                  <c:v>0.00148773590616136</c:v>
                </c:pt>
                <c:pt idx="9">
                  <c:v>0.011278036105715</c:v>
                </c:pt>
              </c:numCache>
            </c:numRef>
          </c:val>
        </c:ser>
        <c:ser>
          <c:idx val="50"/>
          <c:order val="50"/>
          <c:tx>
            <c:strRef>
              <c:f>Feuil1!$BA$16</c:f>
              <c:strCache>
                <c:ptCount val="1"/>
                <c:pt idx="0">
                  <c:v>641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Feuil1!$BA$17:$BA$26</c:f>
              <c:numCache>
                <c:formatCode>0.000</c:formatCode>
                <c:ptCount val="10"/>
                <c:pt idx="0">
                  <c:v>0.0727829271826623</c:v>
                </c:pt>
                <c:pt idx="1">
                  <c:v>0.0343535548315177</c:v>
                </c:pt>
                <c:pt idx="2">
                  <c:v>0.0511993239434019</c:v>
                </c:pt>
                <c:pt idx="3">
                  <c:v>-0.00749445182602093</c:v>
                </c:pt>
                <c:pt idx="4">
                  <c:v>0.0369129105359334</c:v>
                </c:pt>
                <c:pt idx="5">
                  <c:v>-0.00850743324311498</c:v>
                </c:pt>
                <c:pt idx="6">
                  <c:v>0.00305992472714545</c:v>
                </c:pt>
                <c:pt idx="7">
                  <c:v>0.0474752699505636</c:v>
                </c:pt>
                <c:pt idx="8">
                  <c:v>0.0570050637559927</c:v>
                </c:pt>
                <c:pt idx="9">
                  <c:v>0.0504301600678632</c:v>
                </c:pt>
              </c:numCache>
            </c:numRef>
          </c:val>
        </c:ser>
        <c:ser>
          <c:idx val="51"/>
          <c:order val="51"/>
          <c:tx>
            <c:strRef>
              <c:f>Feuil1!$BB$16</c:f>
              <c:strCache>
                <c:ptCount val="1"/>
                <c:pt idx="0">
                  <c:v>568</c:v>
                </c:pt>
              </c:strCache>
            </c:strRef>
          </c:tx>
          <c:spPr>
            <a:ln w="12700">
              <a:solidFill>
                <a:srgbClr val="660066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Feuil1!$BB$17:$BB$26</c:f>
              <c:numCache>
                <c:formatCode>0.000</c:formatCode>
                <c:ptCount val="10"/>
                <c:pt idx="0">
                  <c:v>0.0860304090612804</c:v>
                </c:pt>
                <c:pt idx="1">
                  <c:v>0.0477633691564638</c:v>
                </c:pt>
                <c:pt idx="2">
                  <c:v>0.0689280909038337</c:v>
                </c:pt>
                <c:pt idx="3">
                  <c:v>0.0187122365135637</c:v>
                </c:pt>
                <c:pt idx="4">
                  <c:v>0.0369129105359334</c:v>
                </c:pt>
                <c:pt idx="5">
                  <c:v>0.0137689614680372</c:v>
                </c:pt>
                <c:pt idx="6">
                  <c:v>0.0270120558526736</c:v>
                </c:pt>
                <c:pt idx="7">
                  <c:v>0.0341113083925821</c:v>
                </c:pt>
                <c:pt idx="8">
                  <c:v>0.0242125503596853</c:v>
                </c:pt>
                <c:pt idx="9">
                  <c:v>0.0504301600678632</c:v>
                </c:pt>
              </c:numCache>
            </c:numRef>
          </c:val>
        </c:ser>
        <c:ser>
          <c:idx val="52"/>
          <c:order val="52"/>
          <c:tx>
            <c:strRef>
              <c:f>Feuil1!$BC$16</c:f>
              <c:strCache>
                <c:ptCount val="1"/>
                <c:pt idx="0">
                  <c:v>1053</c:v>
                </c:pt>
              </c:strCache>
            </c:strRef>
          </c:tx>
          <c:spPr>
            <a:ln w="127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Feuil1!$BC$17:$BC$26</c:f>
              <c:numCache>
                <c:formatCode>0.000</c:formatCode>
                <c:ptCount val="10"/>
                <c:pt idx="0">
                  <c:v>0.0809169926675843</c:v>
                </c:pt>
                <c:pt idx="3">
                  <c:v>0.0206641251110857</c:v>
                </c:pt>
                <c:pt idx="4">
                  <c:v>0.0369129105359334</c:v>
                </c:pt>
                <c:pt idx="5">
                  <c:v>-0.00850743324311498</c:v>
                </c:pt>
                <c:pt idx="6">
                  <c:v>0.00862074950836478</c:v>
                </c:pt>
                <c:pt idx="7">
                  <c:v>0.0203230239069487</c:v>
                </c:pt>
                <c:pt idx="8">
                  <c:v>0.0242125503596853</c:v>
                </c:pt>
                <c:pt idx="9">
                  <c:v>0.0351901935111263</c:v>
                </c:pt>
              </c:numCache>
            </c:numRef>
          </c:val>
        </c:ser>
        <c:ser>
          <c:idx val="53"/>
          <c:order val="53"/>
          <c:tx>
            <c:strRef>
              <c:f>Feuil1!$BD$16</c:f>
              <c:strCache>
                <c:ptCount val="1"/>
                <c:pt idx="0">
                  <c:v>961</c:v>
                </c:pt>
              </c:strCache>
            </c:strRef>
          </c:tx>
          <c:spPr>
            <a:ln w="12700">
              <a:solidFill>
                <a:srgbClr val="0066CC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Feuil1!$BD$17:$BD$26</c:f>
              <c:numCache>
                <c:formatCode>0.000</c:formatCode>
                <c:ptCount val="10"/>
                <c:pt idx="0">
                  <c:v>0.087721589087383</c:v>
                </c:pt>
                <c:pt idx="1">
                  <c:v>0.0313165181060355</c:v>
                </c:pt>
                <c:pt idx="3">
                  <c:v>0.0137937866410651</c:v>
                </c:pt>
                <c:pt idx="6">
                  <c:v>0.0162881904609005</c:v>
                </c:pt>
              </c:numCache>
            </c:numRef>
          </c:val>
        </c:ser>
        <c:ser>
          <c:idx val="54"/>
          <c:order val="54"/>
          <c:tx>
            <c:strRef>
              <c:f>Feuil1!$BE$16</c:f>
              <c:strCache>
                <c:ptCount val="1"/>
                <c:pt idx="0">
                  <c:v>1026</c:v>
                </c:pt>
              </c:strCache>
            </c:strRef>
          </c:tx>
          <c:spPr>
            <a:ln w="12700">
              <a:solidFill>
                <a:srgbClr val="CCCCFF"/>
              </a:solidFill>
              <a:prstDash val="soli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Feuil1!$BE$17:$BE$26</c:f>
              <c:numCache>
                <c:formatCode>0.000</c:formatCode>
                <c:ptCount val="10"/>
                <c:pt idx="0">
                  <c:v>0.0753954946075388</c:v>
                </c:pt>
                <c:pt idx="1">
                  <c:v>0.085674180428628</c:v>
                </c:pt>
                <c:pt idx="3">
                  <c:v>0.0245417801742875</c:v>
                </c:pt>
                <c:pt idx="6">
                  <c:v>0.02595150714028</c:v>
                </c:pt>
              </c:numCache>
            </c:numRef>
          </c:val>
        </c:ser>
        <c:ser>
          <c:idx val="55"/>
          <c:order val="55"/>
          <c:tx>
            <c:strRef>
              <c:f>Feuil1!$BF$16</c:f>
              <c:strCache>
                <c:ptCount val="1"/>
                <c:pt idx="0">
                  <c:v>140D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Feuil1!$BF$17:$BF$26</c:f>
              <c:numCache>
                <c:formatCode>0.000</c:formatCode>
                <c:ptCount val="10"/>
                <c:pt idx="2">
                  <c:v>0.0548034482122273</c:v>
                </c:pt>
                <c:pt idx="4">
                  <c:v>0.0263749190960254</c:v>
                </c:pt>
                <c:pt idx="5">
                  <c:v>-0.00283030035142451</c:v>
                </c:pt>
                <c:pt idx="7">
                  <c:v>0.0341113083925821</c:v>
                </c:pt>
                <c:pt idx="8">
                  <c:v>0.032645717896548</c:v>
                </c:pt>
                <c:pt idx="9">
                  <c:v>0.0428770221774173</c:v>
                </c:pt>
              </c:numCache>
            </c:numRef>
          </c:val>
        </c:ser>
        <c:ser>
          <c:idx val="56"/>
          <c:order val="56"/>
          <c:tx>
            <c:strRef>
              <c:f>Feuil1!$BG$16</c:f>
              <c:strCache>
                <c:ptCount val="1"/>
                <c:pt idx="0">
                  <c:v>1388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Feuil1!$BG$17:$BG$26</c:f>
              <c:numCache>
                <c:formatCode>0.000</c:formatCode>
                <c:ptCount val="10"/>
                <c:pt idx="5">
                  <c:v>0.0137689614680372</c:v>
                </c:pt>
                <c:pt idx="8">
                  <c:v>0.032645717896548</c:v>
                </c:pt>
                <c:pt idx="9">
                  <c:v>0.0351901935111263</c:v>
                </c:pt>
              </c:numCache>
            </c:numRef>
          </c:val>
        </c:ser>
        <c:ser>
          <c:idx val="57"/>
          <c:order val="57"/>
          <c:tx>
            <c:strRef>
              <c:f>Feuil1!$BH$16</c:f>
              <c:strCache>
                <c:ptCount val="1"/>
                <c:pt idx="0">
                  <c:v>961</c:v>
                </c:pt>
              </c:strCache>
            </c:strRef>
          </c:tx>
          <c:spPr>
            <a:ln w="12700">
              <a:solidFill>
                <a:srgbClr val="FFFF00"/>
              </a:solidFill>
              <a:prstDash val="lgDash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Feuil1!$BH$17:$BH$26</c:f>
              <c:numCache>
                <c:formatCode>0.000</c:formatCode>
                <c:ptCount val="10"/>
                <c:pt idx="0">
                  <c:v>0.0872149262083308</c:v>
                </c:pt>
                <c:pt idx="1">
                  <c:v>0.0267207664168865</c:v>
                </c:pt>
                <c:pt idx="2">
                  <c:v>0.0636850354914617</c:v>
                </c:pt>
                <c:pt idx="3">
                  <c:v>0.0147819428851312</c:v>
                </c:pt>
                <c:pt idx="4">
                  <c:v>0.0793859307833462</c:v>
                </c:pt>
                <c:pt idx="5">
                  <c:v>0.0244928268598104</c:v>
                </c:pt>
                <c:pt idx="6">
                  <c:v>0.0227542327101322</c:v>
                </c:pt>
                <c:pt idx="7">
                  <c:v>0.0474752699505636</c:v>
                </c:pt>
                <c:pt idx="8">
                  <c:v>0.0242125503596853</c:v>
                </c:pt>
                <c:pt idx="9">
                  <c:v>0.0273648559991697</c:v>
                </c:pt>
              </c:numCache>
            </c:numRef>
          </c:val>
        </c:ser>
        <c:marker val="1"/>
        <c:axId val="274410840"/>
        <c:axId val="449966680"/>
      </c:lineChart>
      <c:catAx>
        <c:axId val="2744108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449966680"/>
        <c:crosses val="autoZero"/>
        <c:auto val="1"/>
        <c:lblAlgn val="ctr"/>
        <c:lblOffset val="100"/>
        <c:tickLblSkip val="1"/>
        <c:tickMarkSkip val="1"/>
      </c:catAx>
      <c:valAx>
        <c:axId val="449966680"/>
        <c:scaling>
          <c:orientation val="minMax"/>
          <c:max val="0.2"/>
          <c:min val="-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/>
                  <a:t>Log10 differences from E. h. onager</a:t>
                </a:r>
              </a:p>
            </c:rich>
          </c:tx>
          <c:layout>
            <c:manualLayout>
              <c:xMode val="edge"/>
              <c:yMode val="edge"/>
              <c:x val="0.0262097032211828"/>
              <c:y val="0.18815331010453"/>
            </c:manualLayout>
          </c:layout>
          <c:spPr>
            <a:noFill/>
            <a:ln w="25400">
              <a:noFill/>
            </a:ln>
          </c:spPr>
        </c:title>
        <c:numFmt formatCode="0\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74410840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8710503077848"/>
          <c:y val="0.0139372822299652"/>
          <c:w val="0.14919369525904"/>
          <c:h val="0.97909407665505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42857353384005"/>
          <c:y val="0.0694445033132793"/>
          <c:w val="0.676057334324307"/>
          <c:h val="0.812500688765368"/>
        </c:manualLayout>
      </c:layout>
      <c:lineChart>
        <c:grouping val="standard"/>
        <c:ser>
          <c:idx val="0"/>
          <c:order val="0"/>
          <c:tx>
            <c:strRef>
              <c:f>Feuil1!$J$29</c:f>
              <c:strCache>
                <c:ptCount val="1"/>
                <c:pt idx="0">
                  <c:v>D logx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Feuil1!$I$30:$I$39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Feuil1!$J$30:$J$39</c:f>
              <c:numCache>
                <c:formatCode>0.000</c:formatCode>
                <c:ptCount val="10"/>
                <c:pt idx="0">
                  <c:v>0.075893219603389</c:v>
                </c:pt>
                <c:pt idx="1">
                  <c:v>0.0479422604890189</c:v>
                </c:pt>
                <c:pt idx="2">
                  <c:v>0.0669190149296785</c:v>
                </c:pt>
                <c:pt idx="3">
                  <c:v>0.0172032814000456</c:v>
                </c:pt>
                <c:pt idx="4">
                  <c:v>0.0493088377509492</c:v>
                </c:pt>
                <c:pt idx="5">
                  <c:v>0.000588323576837135</c:v>
                </c:pt>
                <c:pt idx="6">
                  <c:v>0.015632156375575</c:v>
                </c:pt>
                <c:pt idx="7">
                  <c:v>0.0360882704432239</c:v>
                </c:pt>
                <c:pt idx="8">
                  <c:v>0.0305527283907041</c:v>
                </c:pt>
                <c:pt idx="9">
                  <c:v>0.0354211397978252</c:v>
                </c:pt>
              </c:numCache>
            </c:numRef>
          </c:val>
        </c:ser>
        <c:ser>
          <c:idx val="1"/>
          <c:order val="1"/>
          <c:tx>
            <c:strRef>
              <c:f>Feuil1!$K$29</c:f>
              <c:strCache>
                <c:ptCount val="1"/>
                <c:pt idx="0">
                  <c:v>D logmin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Feuil1!$I$30:$I$39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Feuil1!$K$30:$K$39</c:f>
              <c:numCache>
                <c:formatCode>0.000</c:formatCode>
                <c:ptCount val="10"/>
                <c:pt idx="0">
                  <c:v>0.056405948947428</c:v>
                </c:pt>
                <c:pt idx="1">
                  <c:v>0.017380740162743</c:v>
                </c:pt>
                <c:pt idx="2">
                  <c:v>0.0327159182493888</c:v>
                </c:pt>
                <c:pt idx="3">
                  <c:v>-0.0466073706893475</c:v>
                </c:pt>
                <c:pt idx="4">
                  <c:v>0.00449934996192103</c:v>
                </c:pt>
                <c:pt idx="5">
                  <c:v>-0.0319885290926378</c:v>
                </c:pt>
                <c:pt idx="6">
                  <c:v>-0.011740533139343</c:v>
                </c:pt>
                <c:pt idx="7">
                  <c:v>0.00608258479233847</c:v>
                </c:pt>
                <c:pt idx="8">
                  <c:v>-0.00211638836266403</c:v>
                </c:pt>
                <c:pt idx="9">
                  <c:v>0.00300551013972505</c:v>
                </c:pt>
              </c:numCache>
            </c:numRef>
          </c:val>
        </c:ser>
        <c:ser>
          <c:idx val="2"/>
          <c:order val="2"/>
          <c:tx>
            <c:strRef>
              <c:f>Feuil1!$L$29</c:f>
              <c:strCache>
                <c:ptCount val="1"/>
                <c:pt idx="0">
                  <c:v>Dlogmax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Feuil1!$I$30:$I$39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Feuil1!$L$30:$L$39</c:f>
              <c:numCache>
                <c:formatCode>0.000</c:formatCode>
                <c:ptCount val="10"/>
                <c:pt idx="0">
                  <c:v>0.0957488238236368</c:v>
                </c:pt>
                <c:pt idx="1">
                  <c:v>0.0949855979754128</c:v>
                </c:pt>
                <c:pt idx="2">
                  <c:v>0.105556986265995</c:v>
                </c:pt>
                <c:pt idx="3">
                  <c:v>0.0507571630110626</c:v>
                </c:pt>
                <c:pt idx="4">
                  <c:v>0.0793859307833462</c:v>
                </c:pt>
                <c:pt idx="5">
                  <c:v>0.0297570668521676</c:v>
                </c:pt>
                <c:pt idx="6">
                  <c:v>0.0576808756191256</c:v>
                </c:pt>
                <c:pt idx="7">
                  <c:v>0.0604402471149312</c:v>
                </c:pt>
                <c:pt idx="8">
                  <c:v>0.0570050637559927</c:v>
                </c:pt>
                <c:pt idx="9">
                  <c:v>0.0651534168885694</c:v>
                </c:pt>
              </c:numCache>
            </c:numRef>
          </c:val>
        </c:ser>
        <c:marker val="1"/>
        <c:axId val="273815224"/>
        <c:axId val="273816632"/>
      </c:lineChart>
      <c:catAx>
        <c:axId val="2738152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73816632"/>
        <c:crosses val="autoZero"/>
        <c:auto val="1"/>
        <c:lblAlgn val="ctr"/>
        <c:lblOffset val="100"/>
        <c:tickLblSkip val="1"/>
        <c:tickMarkSkip val="1"/>
      </c:catAx>
      <c:valAx>
        <c:axId val="273816632"/>
        <c:scaling>
          <c:orientation val="minMax"/>
          <c:max val="0.2"/>
          <c:min val="-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/>
                  <a:t>Log10 differences from E. h. onager</a:t>
                </a:r>
              </a:p>
            </c:rich>
          </c:tx>
          <c:layout>
            <c:manualLayout>
              <c:xMode val="edge"/>
              <c:yMode val="edge"/>
              <c:x val="0.0261569801970714"/>
              <c:y val="0.190972384111518"/>
            </c:manualLayout>
          </c:layout>
          <c:spPr>
            <a:noFill/>
            <a:ln w="25400">
              <a:noFill/>
            </a:ln>
          </c:spPr>
        </c:title>
        <c:numFmt formatCode="0\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73815224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107894104707"/>
          <c:y val="0.40277811921702"/>
          <c:w val="0.136821127184681"/>
          <c:h val="0.149305682123551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42</xdr:row>
      <xdr:rowOff>50800</xdr:rowOff>
    </xdr:from>
    <xdr:to>
      <xdr:col>10</xdr:col>
      <xdr:colOff>457200</xdr:colOff>
      <xdr:row>64</xdr:row>
      <xdr:rowOff>63500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42</xdr:row>
      <xdr:rowOff>0</xdr:rowOff>
    </xdr:from>
    <xdr:to>
      <xdr:col>18</xdr:col>
      <xdr:colOff>533400</xdr:colOff>
      <xdr:row>64</xdr:row>
      <xdr:rowOff>25400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H41"/>
  <sheetViews>
    <sheetView tabSelected="1" topLeftCell="B9" workbookViewId="0">
      <selection activeCell="J40" sqref="J40:L41"/>
    </sheetView>
  </sheetViews>
  <sheetFormatPr baseColWidth="10" defaultColWidth="10.83203125" defaultRowHeight="13"/>
  <sheetData>
    <row r="1" spans="1:60" s="1" customFormat="1">
      <c r="C1" s="1" t="s">
        <v>12</v>
      </c>
      <c r="D1" s="1">
        <v>37</v>
      </c>
      <c r="E1" s="1">
        <v>25</v>
      </c>
      <c r="F1" s="1">
        <v>44</v>
      </c>
      <c r="G1" s="1">
        <v>44</v>
      </c>
      <c r="H1" s="1">
        <v>48</v>
      </c>
      <c r="I1" s="1">
        <v>54</v>
      </c>
      <c r="J1" s="1">
        <v>58</v>
      </c>
      <c r="K1" s="1">
        <v>41</v>
      </c>
      <c r="L1" s="1">
        <v>53</v>
      </c>
      <c r="M1" s="1">
        <v>58</v>
      </c>
      <c r="N1" s="1">
        <v>56</v>
      </c>
      <c r="O1" s="1">
        <v>56</v>
      </c>
      <c r="P1" s="1">
        <v>50</v>
      </c>
      <c r="Q1" s="1">
        <v>50</v>
      </c>
      <c r="R1" s="1">
        <v>39</v>
      </c>
      <c r="S1" s="1">
        <v>8</v>
      </c>
      <c r="T1" s="1">
        <v>15</v>
      </c>
      <c r="U1" s="1">
        <v>12</v>
      </c>
      <c r="V1" s="1">
        <v>14</v>
      </c>
      <c r="W1" s="1">
        <v>8</v>
      </c>
      <c r="X1" s="1">
        <v>7</v>
      </c>
      <c r="Y1" s="1">
        <v>8</v>
      </c>
      <c r="Z1" s="1">
        <v>17</v>
      </c>
      <c r="AA1" s="1">
        <v>17</v>
      </c>
      <c r="AB1" s="1">
        <v>50</v>
      </c>
      <c r="AC1" s="1">
        <v>23</v>
      </c>
      <c r="AD1" s="1">
        <v>41</v>
      </c>
      <c r="AE1" s="1">
        <v>54</v>
      </c>
      <c r="AF1" s="1">
        <v>51</v>
      </c>
      <c r="AG1" s="1">
        <v>49</v>
      </c>
      <c r="AH1" s="1">
        <v>57</v>
      </c>
      <c r="AI1" s="1">
        <v>8</v>
      </c>
      <c r="AJ1" s="1">
        <v>76</v>
      </c>
      <c r="AK1" s="1">
        <v>50</v>
      </c>
      <c r="AL1" s="1">
        <v>50</v>
      </c>
      <c r="AM1" s="1">
        <v>48</v>
      </c>
      <c r="AN1" s="1">
        <v>43</v>
      </c>
      <c r="AO1" s="1">
        <v>37</v>
      </c>
      <c r="AP1" s="1">
        <v>48</v>
      </c>
      <c r="AQ1" s="1">
        <v>56</v>
      </c>
      <c r="AR1" s="1">
        <v>58</v>
      </c>
      <c r="AS1" s="1">
        <v>51</v>
      </c>
      <c r="AT1" s="1">
        <v>48</v>
      </c>
      <c r="AU1" s="1">
        <v>7</v>
      </c>
      <c r="AV1" s="1">
        <v>15</v>
      </c>
      <c r="AW1" s="1">
        <v>12</v>
      </c>
      <c r="AX1" s="1">
        <v>7</v>
      </c>
      <c r="AY1" s="1">
        <v>12</v>
      </c>
      <c r="AZ1" s="1">
        <v>8</v>
      </c>
      <c r="BA1" s="1">
        <v>23</v>
      </c>
      <c r="BB1" s="1">
        <v>22</v>
      </c>
      <c r="BC1" s="1">
        <v>57</v>
      </c>
      <c r="BD1" s="1">
        <v>45</v>
      </c>
      <c r="BE1" s="1">
        <v>48</v>
      </c>
      <c r="BF1" s="1">
        <v>8</v>
      </c>
      <c r="BG1" s="1">
        <v>76</v>
      </c>
      <c r="BH1" s="1">
        <v>45</v>
      </c>
    </row>
    <row r="2" spans="1:60" s="1" customFormat="1">
      <c r="A2" s="1" t="s">
        <v>11</v>
      </c>
      <c r="C2" s="5">
        <v>1084</v>
      </c>
      <c r="D2" s="1">
        <v>1010</v>
      </c>
      <c r="E2" s="1">
        <v>746</v>
      </c>
      <c r="F2" s="1" t="s">
        <v>13</v>
      </c>
      <c r="G2" s="1" t="s">
        <v>14</v>
      </c>
      <c r="H2" s="1">
        <v>1068</v>
      </c>
      <c r="I2" s="1">
        <v>10740</v>
      </c>
      <c r="J2" s="1">
        <v>10785</v>
      </c>
      <c r="K2" s="1">
        <v>1001</v>
      </c>
      <c r="L2" s="1">
        <v>10061</v>
      </c>
      <c r="M2" s="1">
        <v>10781</v>
      </c>
      <c r="N2" s="1" t="s">
        <v>15</v>
      </c>
      <c r="O2" s="1" t="s">
        <v>16</v>
      </c>
      <c r="P2" s="1" t="s">
        <v>17</v>
      </c>
      <c r="Q2" s="1" t="s">
        <v>18</v>
      </c>
      <c r="R2" s="1">
        <v>996</v>
      </c>
      <c r="S2" s="1" t="s">
        <v>19</v>
      </c>
      <c r="T2" s="1">
        <v>330</v>
      </c>
      <c r="U2" s="1">
        <v>337</v>
      </c>
      <c r="V2" s="1">
        <v>288</v>
      </c>
      <c r="W2" s="1" t="s">
        <v>20</v>
      </c>
      <c r="X2" s="1">
        <v>75</v>
      </c>
      <c r="Y2" s="1" t="s">
        <v>21</v>
      </c>
      <c r="Z2" s="1" t="s">
        <v>22</v>
      </c>
      <c r="AA2" s="1" t="s">
        <v>23</v>
      </c>
      <c r="AB2" s="1" t="s">
        <v>27</v>
      </c>
      <c r="AC2" s="1">
        <v>639</v>
      </c>
      <c r="AD2" s="1">
        <v>994</v>
      </c>
      <c r="AE2" s="1" t="s">
        <v>24</v>
      </c>
      <c r="AF2" s="1" t="s">
        <v>25</v>
      </c>
      <c r="AG2" s="1" t="s">
        <v>26</v>
      </c>
      <c r="AH2" s="1">
        <v>1016</v>
      </c>
      <c r="AI2" s="1" t="s">
        <v>19</v>
      </c>
      <c r="AJ2" s="1">
        <v>1388</v>
      </c>
      <c r="AK2" s="1">
        <v>10250</v>
      </c>
      <c r="AL2" s="1" t="s">
        <v>29</v>
      </c>
      <c r="AM2" s="1">
        <v>1070</v>
      </c>
      <c r="AN2" s="1">
        <v>1000</v>
      </c>
      <c r="AO2" s="1">
        <v>970</v>
      </c>
      <c r="AP2" s="1">
        <v>1037</v>
      </c>
      <c r="AQ2" s="1">
        <v>1023</v>
      </c>
      <c r="AR2" s="1" t="s">
        <v>30</v>
      </c>
      <c r="AS2" s="1" t="s">
        <v>31</v>
      </c>
      <c r="AT2" s="1">
        <v>1082</v>
      </c>
      <c r="AU2" s="1">
        <v>76</v>
      </c>
      <c r="AV2" s="1">
        <v>332</v>
      </c>
      <c r="AW2" s="1">
        <v>244</v>
      </c>
      <c r="AX2" s="1">
        <v>73</v>
      </c>
      <c r="AY2" s="1">
        <v>245</v>
      </c>
      <c r="AZ2" s="1" t="s">
        <v>32</v>
      </c>
      <c r="BA2" s="1">
        <v>641</v>
      </c>
      <c r="BB2" s="1">
        <v>568</v>
      </c>
      <c r="BC2" s="1">
        <v>1053</v>
      </c>
      <c r="BD2" s="1">
        <v>961</v>
      </c>
      <c r="BE2" s="1">
        <v>1026</v>
      </c>
      <c r="BF2" s="1" t="s">
        <v>33</v>
      </c>
      <c r="BG2" s="1">
        <v>1388</v>
      </c>
      <c r="BH2" s="1">
        <v>961</v>
      </c>
    </row>
    <row r="3" spans="1:60" s="1" customFormat="1">
      <c r="A3" s="6" t="s">
        <v>34</v>
      </c>
      <c r="C3" s="5" t="s">
        <v>28</v>
      </c>
      <c r="D3" s="5">
        <f>C3+1</f>
        <v>7</v>
      </c>
      <c r="E3" s="5">
        <f t="shared" ref="E3:BH3" si="0">D3+1</f>
        <v>8</v>
      </c>
      <c r="F3" s="5">
        <f t="shared" si="0"/>
        <v>9</v>
      </c>
      <c r="G3" s="5">
        <f t="shared" si="0"/>
        <v>10</v>
      </c>
      <c r="H3" s="5">
        <f t="shared" si="0"/>
        <v>11</v>
      </c>
      <c r="I3" s="5">
        <f t="shared" si="0"/>
        <v>12</v>
      </c>
      <c r="J3" s="5">
        <f t="shared" si="0"/>
        <v>13</v>
      </c>
      <c r="K3" s="5">
        <f t="shared" si="0"/>
        <v>14</v>
      </c>
      <c r="L3" s="5">
        <f t="shared" si="0"/>
        <v>15</v>
      </c>
      <c r="M3" s="5">
        <f t="shared" si="0"/>
        <v>16</v>
      </c>
      <c r="N3" s="5">
        <f t="shared" si="0"/>
        <v>17</v>
      </c>
      <c r="O3" s="5">
        <f t="shared" si="0"/>
        <v>18</v>
      </c>
      <c r="P3" s="5">
        <f t="shared" si="0"/>
        <v>19</v>
      </c>
      <c r="Q3" s="5">
        <f t="shared" si="0"/>
        <v>20</v>
      </c>
      <c r="R3" s="5">
        <f t="shared" si="0"/>
        <v>21</v>
      </c>
      <c r="S3" s="5">
        <f t="shared" si="0"/>
        <v>22</v>
      </c>
      <c r="T3" s="5">
        <f t="shared" si="0"/>
        <v>23</v>
      </c>
      <c r="U3" s="5">
        <f t="shared" si="0"/>
        <v>24</v>
      </c>
      <c r="V3" s="5">
        <f t="shared" si="0"/>
        <v>25</v>
      </c>
      <c r="W3" s="5">
        <f t="shared" si="0"/>
        <v>26</v>
      </c>
      <c r="X3" s="5">
        <f t="shared" si="0"/>
        <v>27</v>
      </c>
      <c r="Y3" s="5">
        <f t="shared" si="0"/>
        <v>28</v>
      </c>
      <c r="Z3" s="5">
        <f t="shared" si="0"/>
        <v>29</v>
      </c>
      <c r="AA3" s="5">
        <f t="shared" si="0"/>
        <v>30</v>
      </c>
      <c r="AB3" s="5">
        <f t="shared" si="0"/>
        <v>31</v>
      </c>
      <c r="AC3" s="5">
        <f t="shared" si="0"/>
        <v>32</v>
      </c>
      <c r="AD3" s="5">
        <f t="shared" si="0"/>
        <v>33</v>
      </c>
      <c r="AE3" s="5">
        <f t="shared" si="0"/>
        <v>34</v>
      </c>
      <c r="AF3" s="5">
        <f t="shared" si="0"/>
        <v>35</v>
      </c>
      <c r="AG3" s="5">
        <f t="shared" si="0"/>
        <v>36</v>
      </c>
      <c r="AH3" s="5">
        <f t="shared" si="0"/>
        <v>37</v>
      </c>
      <c r="AI3" s="5">
        <f t="shared" si="0"/>
        <v>38</v>
      </c>
      <c r="AJ3" s="5">
        <f t="shared" si="0"/>
        <v>39</v>
      </c>
      <c r="AK3" s="5">
        <f t="shared" si="0"/>
        <v>40</v>
      </c>
      <c r="AL3" s="5">
        <f t="shared" si="0"/>
        <v>41</v>
      </c>
      <c r="AM3" s="5">
        <f t="shared" si="0"/>
        <v>42</v>
      </c>
      <c r="AN3" s="5">
        <f t="shared" si="0"/>
        <v>43</v>
      </c>
      <c r="AO3" s="5">
        <f t="shared" si="0"/>
        <v>44</v>
      </c>
      <c r="AP3" s="5">
        <f t="shared" si="0"/>
        <v>45</v>
      </c>
      <c r="AQ3" s="5">
        <f t="shared" si="0"/>
        <v>46</v>
      </c>
      <c r="AR3" s="5">
        <f t="shared" si="0"/>
        <v>47</v>
      </c>
      <c r="AS3" s="5">
        <f t="shared" si="0"/>
        <v>48</v>
      </c>
      <c r="AT3" s="5">
        <f t="shared" si="0"/>
        <v>49</v>
      </c>
      <c r="AU3" s="5">
        <f t="shared" si="0"/>
        <v>50</v>
      </c>
      <c r="AV3" s="5">
        <f t="shared" si="0"/>
        <v>51</v>
      </c>
      <c r="AW3" s="5">
        <f t="shared" si="0"/>
        <v>52</v>
      </c>
      <c r="AX3" s="5">
        <f t="shared" si="0"/>
        <v>53</v>
      </c>
      <c r="AY3" s="5">
        <f t="shared" si="0"/>
        <v>54</v>
      </c>
      <c r="AZ3" s="5">
        <f t="shared" si="0"/>
        <v>55</v>
      </c>
      <c r="BA3" s="5">
        <f t="shared" si="0"/>
        <v>56</v>
      </c>
      <c r="BB3" s="5">
        <f t="shared" si="0"/>
        <v>57</v>
      </c>
      <c r="BC3" s="5">
        <f t="shared" si="0"/>
        <v>58</v>
      </c>
      <c r="BD3" s="5">
        <f t="shared" si="0"/>
        <v>59</v>
      </c>
      <c r="BE3" s="5">
        <f t="shared" si="0"/>
        <v>60</v>
      </c>
      <c r="BF3" s="5">
        <f t="shared" si="0"/>
        <v>61</v>
      </c>
      <c r="BG3" s="5">
        <f t="shared" si="0"/>
        <v>62</v>
      </c>
      <c r="BH3" s="5">
        <f t="shared" si="0"/>
        <v>63</v>
      </c>
    </row>
    <row r="4" spans="1:60">
      <c r="A4" s="7">
        <v>210.2413793103448</v>
      </c>
      <c r="B4">
        <v>1</v>
      </c>
      <c r="C4">
        <v>254</v>
      </c>
      <c r="D4">
        <v>247.7</v>
      </c>
      <c r="E4">
        <v>242.5</v>
      </c>
      <c r="F4">
        <v>245.1</v>
      </c>
      <c r="G4">
        <v>249.5</v>
      </c>
      <c r="H4">
        <v>256.39999999999998</v>
      </c>
      <c r="I4">
        <v>258.8</v>
      </c>
      <c r="J4">
        <v>239.6</v>
      </c>
      <c r="K4">
        <v>244.8</v>
      </c>
      <c r="L4">
        <v>242.1</v>
      </c>
      <c r="M4">
        <v>249.8</v>
      </c>
      <c r="N4">
        <v>244</v>
      </c>
      <c r="O4">
        <v>257</v>
      </c>
      <c r="P4">
        <v>247.8</v>
      </c>
      <c r="Q4">
        <v>254.6</v>
      </c>
      <c r="R4">
        <v>249</v>
      </c>
      <c r="S4">
        <v>252.5</v>
      </c>
      <c r="T4">
        <v>248.6</v>
      </c>
      <c r="U4">
        <v>252.2</v>
      </c>
      <c r="V4">
        <v>255.7</v>
      </c>
      <c r="W4">
        <v>252.2</v>
      </c>
      <c r="X4">
        <v>249.5</v>
      </c>
      <c r="Y4">
        <v>248.2</v>
      </c>
      <c r="Z4">
        <v>255.1</v>
      </c>
      <c r="AA4">
        <v>239.4</v>
      </c>
      <c r="AB4">
        <v>262.10000000000002</v>
      </c>
      <c r="AC4">
        <v>243.1</v>
      </c>
      <c r="AD4">
        <v>246</v>
      </c>
      <c r="AE4">
        <v>255.1</v>
      </c>
      <c r="AF4">
        <v>247.6</v>
      </c>
      <c r="AH4">
        <v>257.7</v>
      </c>
      <c r="AI4">
        <v>248</v>
      </c>
      <c r="AK4">
        <v>246.8</v>
      </c>
      <c r="AL4">
        <v>257.7</v>
      </c>
      <c r="AM4">
        <v>247.9</v>
      </c>
      <c r="AN4">
        <v>245</v>
      </c>
      <c r="AO4">
        <v>252.5</v>
      </c>
      <c r="AP4">
        <v>249.6</v>
      </c>
      <c r="AQ4">
        <v>256.60000000000002</v>
      </c>
      <c r="AR4">
        <v>252.4</v>
      </c>
      <c r="AS4">
        <v>258.3</v>
      </c>
      <c r="AU4">
        <v>245.7</v>
      </c>
      <c r="AV4">
        <v>250.9</v>
      </c>
      <c r="AW4">
        <v>253.8</v>
      </c>
      <c r="AX4">
        <v>248</v>
      </c>
      <c r="AY4">
        <v>246</v>
      </c>
      <c r="AZ4">
        <v>241</v>
      </c>
      <c r="BA4">
        <v>248.6</v>
      </c>
      <c r="BB4">
        <v>256.3</v>
      </c>
      <c r="BC4">
        <v>253.3</v>
      </c>
      <c r="BD4">
        <v>257.3</v>
      </c>
      <c r="BE4">
        <v>250.1</v>
      </c>
      <c r="BH4">
        <v>257</v>
      </c>
    </row>
    <row r="5" spans="1:60">
      <c r="A5" s="7">
        <v>26.517241379310338</v>
      </c>
      <c r="B5">
        <v>3</v>
      </c>
      <c r="C5">
        <v>29.9</v>
      </c>
      <c r="F5">
        <v>30.8</v>
      </c>
      <c r="H5">
        <v>30</v>
      </c>
      <c r="I5">
        <v>29.9</v>
      </c>
      <c r="J5">
        <v>28.6</v>
      </c>
      <c r="K5">
        <v>29.8</v>
      </c>
      <c r="N5">
        <v>31</v>
      </c>
      <c r="Q5">
        <v>30.2</v>
      </c>
      <c r="R5">
        <v>28.7</v>
      </c>
      <c r="S5">
        <v>28.5</v>
      </c>
      <c r="T5">
        <v>28.7</v>
      </c>
      <c r="U5">
        <v>28</v>
      </c>
      <c r="V5">
        <v>30.2</v>
      </c>
      <c r="W5">
        <v>30.5</v>
      </c>
      <c r="X5">
        <v>30.2</v>
      </c>
      <c r="Y5">
        <v>28.9</v>
      </c>
      <c r="Z5">
        <v>30</v>
      </c>
      <c r="AA5">
        <v>27.6</v>
      </c>
      <c r="AB5">
        <v>31.3</v>
      </c>
      <c r="AC5">
        <v>27.7</v>
      </c>
      <c r="AE5">
        <v>29.9</v>
      </c>
      <c r="AF5">
        <v>31.8</v>
      </c>
      <c r="AI5">
        <v>28.2</v>
      </c>
      <c r="AJ5">
        <v>28.5</v>
      </c>
      <c r="AK5">
        <v>29.7</v>
      </c>
      <c r="AM5">
        <v>28.5</v>
      </c>
      <c r="AO5">
        <v>31.5</v>
      </c>
      <c r="AP5">
        <v>31.3</v>
      </c>
      <c r="AQ5">
        <v>30.6</v>
      </c>
      <c r="AR5">
        <v>33</v>
      </c>
      <c r="AU5">
        <v>28.7</v>
      </c>
      <c r="AV5">
        <v>31.2</v>
      </c>
      <c r="AW5">
        <v>27.8</v>
      </c>
      <c r="AX5">
        <v>29.8</v>
      </c>
      <c r="AY5">
        <v>27.8</v>
      </c>
      <c r="AZ5">
        <v>28</v>
      </c>
      <c r="BA5">
        <v>28.7</v>
      </c>
      <c r="BB5">
        <v>29.6</v>
      </c>
      <c r="BD5">
        <v>28.5</v>
      </c>
      <c r="BE5">
        <v>32.299999999999997</v>
      </c>
      <c r="BH5">
        <v>28.2</v>
      </c>
    </row>
    <row r="6" spans="1:60">
      <c r="A6" s="7">
        <v>21.331034482758625</v>
      </c>
      <c r="B6">
        <v>4</v>
      </c>
      <c r="C6">
        <v>25.1</v>
      </c>
      <c r="F6">
        <v>27.1</v>
      </c>
      <c r="G6">
        <v>26.4</v>
      </c>
      <c r="I6">
        <v>26.5</v>
      </c>
      <c r="J6">
        <v>23.7</v>
      </c>
      <c r="K6">
        <v>26.2</v>
      </c>
      <c r="L6">
        <v>24.6</v>
      </c>
      <c r="N6">
        <v>24.3</v>
      </c>
      <c r="Q6">
        <v>26.1</v>
      </c>
      <c r="R6">
        <v>23.1</v>
      </c>
      <c r="S6">
        <v>24.2</v>
      </c>
      <c r="T6">
        <v>23.5</v>
      </c>
      <c r="V6">
        <v>25.7</v>
      </c>
      <c r="X6">
        <v>26.5</v>
      </c>
      <c r="Z6">
        <v>23.9</v>
      </c>
      <c r="AA6">
        <v>24.2</v>
      </c>
      <c r="AC6">
        <v>24.4</v>
      </c>
      <c r="AE6">
        <v>24.3</v>
      </c>
      <c r="AF6">
        <v>25.3</v>
      </c>
      <c r="AI6">
        <v>24.3</v>
      </c>
      <c r="AJ6">
        <v>23.2</v>
      </c>
      <c r="AK6">
        <v>25.1</v>
      </c>
      <c r="AL6">
        <v>25.7</v>
      </c>
      <c r="AM6">
        <v>24.1</v>
      </c>
      <c r="AN6">
        <v>27.2</v>
      </c>
      <c r="AO6">
        <v>24.1</v>
      </c>
      <c r="AP6">
        <v>26.5</v>
      </c>
      <c r="AQ6">
        <v>25.6</v>
      </c>
      <c r="AR6">
        <v>25.8</v>
      </c>
      <c r="AU6">
        <v>23</v>
      </c>
      <c r="AV6">
        <v>24.6</v>
      </c>
      <c r="AW6">
        <v>23.5</v>
      </c>
      <c r="AX6">
        <v>25.2</v>
      </c>
      <c r="AY6">
        <v>25.1</v>
      </c>
      <c r="AZ6">
        <v>24.5</v>
      </c>
      <c r="BA6">
        <v>24</v>
      </c>
      <c r="BB6">
        <v>25</v>
      </c>
      <c r="BF6">
        <v>24.2</v>
      </c>
      <c r="BH6">
        <v>24.7</v>
      </c>
    </row>
    <row r="7" spans="1:60">
      <c r="A7" s="7">
        <v>42.527586206896544</v>
      </c>
      <c r="B7">
        <v>5</v>
      </c>
      <c r="C7">
        <v>42.7</v>
      </c>
      <c r="E7">
        <v>42</v>
      </c>
      <c r="F7">
        <v>44.5</v>
      </c>
      <c r="G7">
        <v>46</v>
      </c>
      <c r="H7">
        <v>46</v>
      </c>
      <c r="I7">
        <v>47</v>
      </c>
      <c r="J7">
        <v>41.6</v>
      </c>
      <c r="L7">
        <v>44.2</v>
      </c>
      <c r="M7">
        <v>43.4</v>
      </c>
      <c r="N7">
        <v>45.5</v>
      </c>
      <c r="P7">
        <v>45.5</v>
      </c>
      <c r="Q7">
        <v>44</v>
      </c>
      <c r="R7">
        <v>38.200000000000003</v>
      </c>
      <c r="S7">
        <v>42.3</v>
      </c>
      <c r="T7">
        <v>45.5</v>
      </c>
      <c r="V7">
        <v>47.8</v>
      </c>
      <c r="W7">
        <v>43.5</v>
      </c>
      <c r="X7">
        <v>46.4</v>
      </c>
      <c r="Y7">
        <v>44.8</v>
      </c>
      <c r="Z7">
        <v>44.2</v>
      </c>
      <c r="AA7">
        <v>41</v>
      </c>
      <c r="AB7">
        <v>46</v>
      </c>
      <c r="AC7">
        <v>42.2</v>
      </c>
      <c r="AE7">
        <v>43.7</v>
      </c>
      <c r="AF7">
        <v>45.5</v>
      </c>
      <c r="AG7">
        <v>46.5</v>
      </c>
      <c r="AH7">
        <v>46</v>
      </c>
      <c r="AI7">
        <v>44.8</v>
      </c>
      <c r="AK7">
        <v>43</v>
      </c>
      <c r="AL7">
        <v>44.9</v>
      </c>
      <c r="AM7">
        <v>42.8</v>
      </c>
      <c r="AN7">
        <v>43.7</v>
      </c>
      <c r="AO7">
        <v>43</v>
      </c>
      <c r="AP7">
        <v>46.3</v>
      </c>
      <c r="AQ7">
        <v>45.4</v>
      </c>
      <c r="AR7">
        <v>45.7</v>
      </c>
      <c r="AS7">
        <v>46</v>
      </c>
      <c r="AT7">
        <v>46.5</v>
      </c>
      <c r="AU7">
        <v>44.5</v>
      </c>
      <c r="AV7">
        <v>45.3</v>
      </c>
      <c r="AW7">
        <v>43.4</v>
      </c>
      <c r="AX7">
        <v>41.4</v>
      </c>
      <c r="AY7">
        <v>44.4</v>
      </c>
      <c r="AZ7">
        <v>41.5</v>
      </c>
      <c r="BA7">
        <v>41.8</v>
      </c>
      <c r="BB7">
        <v>44.4</v>
      </c>
      <c r="BC7">
        <v>44.6</v>
      </c>
      <c r="BD7">
        <v>43.9</v>
      </c>
      <c r="BE7">
        <v>45</v>
      </c>
      <c r="BH7">
        <v>44</v>
      </c>
    </row>
    <row r="8" spans="1:60">
      <c r="A8" s="7">
        <v>26.820689655172409</v>
      </c>
      <c r="B8">
        <v>6</v>
      </c>
      <c r="C8">
        <v>31</v>
      </c>
      <c r="D8">
        <v>30</v>
      </c>
      <c r="E8">
        <v>30</v>
      </c>
      <c r="F8">
        <v>30.5</v>
      </c>
      <c r="G8">
        <v>30</v>
      </c>
      <c r="H8">
        <v>30</v>
      </c>
      <c r="I8">
        <v>29.8</v>
      </c>
      <c r="J8">
        <v>30</v>
      </c>
      <c r="L8">
        <v>30.7</v>
      </c>
      <c r="N8">
        <v>31.8</v>
      </c>
      <c r="O8">
        <v>31.8</v>
      </c>
      <c r="P8">
        <v>28.9</v>
      </c>
      <c r="Q8">
        <v>30.4</v>
      </c>
      <c r="R8">
        <v>30</v>
      </c>
      <c r="S8">
        <v>29.6</v>
      </c>
      <c r="T8">
        <v>28.4</v>
      </c>
      <c r="V8">
        <v>31</v>
      </c>
      <c r="W8">
        <v>28.2</v>
      </c>
      <c r="X8">
        <v>31.5</v>
      </c>
      <c r="Z8">
        <v>30.3</v>
      </c>
      <c r="AA8">
        <v>28.1</v>
      </c>
      <c r="AB8">
        <v>31.2</v>
      </c>
      <c r="AC8">
        <v>30.4</v>
      </c>
      <c r="AE8">
        <v>31</v>
      </c>
      <c r="AF8">
        <v>31.5</v>
      </c>
      <c r="AG8">
        <v>30.5</v>
      </c>
      <c r="AH8">
        <v>31.7</v>
      </c>
      <c r="AI8">
        <v>29.2</v>
      </c>
      <c r="AK8">
        <v>29.8</v>
      </c>
      <c r="AM8">
        <v>27.1</v>
      </c>
      <c r="AN8">
        <v>31</v>
      </c>
      <c r="AR8">
        <v>30.8</v>
      </c>
      <c r="AS8">
        <v>29.3</v>
      </c>
      <c r="AU8">
        <v>30</v>
      </c>
      <c r="AV8">
        <v>30.5</v>
      </c>
      <c r="AW8">
        <v>28</v>
      </c>
      <c r="AX8">
        <v>31</v>
      </c>
      <c r="AY8">
        <v>30.7</v>
      </c>
      <c r="AZ8">
        <v>28</v>
      </c>
      <c r="BA8">
        <v>29.2</v>
      </c>
      <c r="BB8">
        <v>29.2</v>
      </c>
      <c r="BC8">
        <v>29.2</v>
      </c>
      <c r="BF8">
        <v>28.5</v>
      </c>
      <c r="BH8">
        <v>32.200000000000003</v>
      </c>
    </row>
    <row r="9" spans="1:60">
      <c r="A9" s="7">
        <v>38.751724137931028</v>
      </c>
      <c r="B9">
        <v>10</v>
      </c>
      <c r="C9">
        <v>38.5</v>
      </c>
      <c r="E9">
        <v>38</v>
      </c>
      <c r="F9">
        <v>39.5</v>
      </c>
      <c r="H9">
        <v>40</v>
      </c>
      <c r="I9">
        <v>40</v>
      </c>
      <c r="J9">
        <v>37.5</v>
      </c>
      <c r="L9">
        <v>37.5</v>
      </c>
      <c r="M9">
        <v>39</v>
      </c>
      <c r="N9">
        <v>40</v>
      </c>
      <c r="O9">
        <v>38.5</v>
      </c>
      <c r="P9">
        <v>38</v>
      </c>
      <c r="Q9">
        <v>38</v>
      </c>
      <c r="R9">
        <v>38.799999999999997</v>
      </c>
      <c r="S9">
        <v>39</v>
      </c>
      <c r="T9">
        <v>39</v>
      </c>
      <c r="U9">
        <v>38</v>
      </c>
      <c r="V9">
        <v>39.5</v>
      </c>
      <c r="W9">
        <v>37</v>
      </c>
      <c r="X9">
        <v>41</v>
      </c>
      <c r="Y9">
        <v>37</v>
      </c>
      <c r="Z9">
        <v>38</v>
      </c>
      <c r="AA9">
        <v>39</v>
      </c>
      <c r="AB9">
        <v>41.5</v>
      </c>
      <c r="AC9">
        <v>36</v>
      </c>
      <c r="AE9">
        <v>37.5</v>
      </c>
      <c r="AG9">
        <v>37.5</v>
      </c>
      <c r="AI9">
        <v>39.4</v>
      </c>
      <c r="AJ9">
        <v>37.6</v>
      </c>
      <c r="AK9">
        <v>38.5</v>
      </c>
      <c r="AL9">
        <v>40.200000000000003</v>
      </c>
      <c r="AM9">
        <v>37.5</v>
      </c>
      <c r="AN9">
        <v>37.5</v>
      </c>
      <c r="AQ9">
        <v>40</v>
      </c>
      <c r="AR9">
        <v>40.5</v>
      </c>
      <c r="AS9">
        <v>40</v>
      </c>
      <c r="AU9">
        <v>38</v>
      </c>
      <c r="AV9">
        <v>40.5</v>
      </c>
      <c r="AW9">
        <v>38.5</v>
      </c>
      <c r="AX9">
        <v>41.5</v>
      </c>
      <c r="AY9">
        <v>38</v>
      </c>
      <c r="AZ9">
        <v>37.299999999999997</v>
      </c>
      <c r="BA9">
        <v>38</v>
      </c>
      <c r="BB9">
        <v>40</v>
      </c>
      <c r="BC9">
        <v>38</v>
      </c>
      <c r="BF9">
        <v>38.5</v>
      </c>
      <c r="BG9">
        <v>40</v>
      </c>
      <c r="BH9">
        <v>41</v>
      </c>
    </row>
    <row r="10" spans="1:60">
      <c r="A10" s="7">
        <v>38.527586206896551</v>
      </c>
      <c r="B10">
        <v>11</v>
      </c>
      <c r="C10">
        <v>37.5</v>
      </c>
      <c r="D10">
        <v>40.6</v>
      </c>
      <c r="E10">
        <v>38.6</v>
      </c>
      <c r="F10">
        <v>39.6</v>
      </c>
      <c r="G10">
        <v>39.9</v>
      </c>
      <c r="H10">
        <v>39.6</v>
      </c>
      <c r="I10">
        <v>40.4</v>
      </c>
      <c r="J10">
        <v>38.6</v>
      </c>
      <c r="K10">
        <v>40</v>
      </c>
      <c r="L10">
        <v>38.799999999999997</v>
      </c>
      <c r="M10">
        <v>40</v>
      </c>
      <c r="N10">
        <v>40</v>
      </c>
      <c r="O10">
        <v>39.6</v>
      </c>
      <c r="P10">
        <v>41.8</v>
      </c>
      <c r="Q10">
        <v>38</v>
      </c>
      <c r="R10">
        <v>38.200000000000003</v>
      </c>
      <c r="S10">
        <v>38.799999999999997</v>
      </c>
      <c r="T10">
        <v>39.6</v>
      </c>
      <c r="U10">
        <v>39.4</v>
      </c>
      <c r="V10">
        <v>40.200000000000003</v>
      </c>
      <c r="W10">
        <v>38.5</v>
      </c>
      <c r="X10">
        <v>41.8</v>
      </c>
      <c r="Y10">
        <v>40.200000000000003</v>
      </c>
      <c r="Z10">
        <v>39.799999999999997</v>
      </c>
      <c r="AA10">
        <v>39.299999999999997</v>
      </c>
      <c r="AB10">
        <v>43.7</v>
      </c>
      <c r="AC10">
        <v>38.4</v>
      </c>
      <c r="AD10">
        <v>43</v>
      </c>
      <c r="AG10">
        <v>39.5</v>
      </c>
      <c r="AI10">
        <v>40.1</v>
      </c>
      <c r="AJ10">
        <v>39.6</v>
      </c>
      <c r="AK10">
        <v>38.9</v>
      </c>
      <c r="AL10">
        <v>41.2</v>
      </c>
      <c r="AM10">
        <v>39</v>
      </c>
      <c r="AN10">
        <v>38.4</v>
      </c>
      <c r="AO10">
        <v>41.5</v>
      </c>
      <c r="AP10">
        <v>41</v>
      </c>
      <c r="AQ10">
        <v>39.799999999999997</v>
      </c>
      <c r="AR10">
        <v>41.5</v>
      </c>
      <c r="AS10">
        <v>39.799999999999997</v>
      </c>
      <c r="AT10">
        <v>44</v>
      </c>
      <c r="AU10">
        <v>39</v>
      </c>
      <c r="AV10">
        <v>40.4</v>
      </c>
      <c r="AW10">
        <v>39.5</v>
      </c>
      <c r="AX10">
        <v>41.4</v>
      </c>
      <c r="AY10">
        <v>39.200000000000003</v>
      </c>
      <c r="AZ10">
        <v>38.5</v>
      </c>
      <c r="BA10">
        <v>38.799999999999997</v>
      </c>
      <c r="BB10">
        <v>41</v>
      </c>
      <c r="BC10">
        <v>39.299999999999997</v>
      </c>
      <c r="BD10">
        <v>40</v>
      </c>
      <c r="BE10">
        <v>40.9</v>
      </c>
      <c r="BH10">
        <v>40.6</v>
      </c>
    </row>
    <row r="11" spans="1:60">
      <c r="A11" s="7">
        <v>29.582758620689649</v>
      </c>
      <c r="B11">
        <v>12</v>
      </c>
      <c r="C11">
        <v>32</v>
      </c>
      <c r="D11">
        <v>31</v>
      </c>
      <c r="E11">
        <v>31</v>
      </c>
      <c r="F11">
        <v>33</v>
      </c>
      <c r="H11">
        <v>31</v>
      </c>
      <c r="I11">
        <v>34</v>
      </c>
      <c r="J11">
        <v>32</v>
      </c>
      <c r="K11">
        <v>33</v>
      </c>
      <c r="L11">
        <v>32</v>
      </c>
      <c r="M11">
        <v>32</v>
      </c>
      <c r="N11">
        <v>33</v>
      </c>
      <c r="O11">
        <v>33</v>
      </c>
      <c r="P11">
        <v>33</v>
      </c>
      <c r="Q11">
        <v>31</v>
      </c>
      <c r="R11">
        <v>30</v>
      </c>
      <c r="S11">
        <v>32</v>
      </c>
      <c r="T11">
        <v>32</v>
      </c>
      <c r="V11">
        <v>33</v>
      </c>
      <c r="W11">
        <v>31.5</v>
      </c>
      <c r="X11">
        <v>33</v>
      </c>
      <c r="Z11">
        <v>32</v>
      </c>
      <c r="AA11">
        <v>31</v>
      </c>
      <c r="AB11">
        <v>34</v>
      </c>
      <c r="AC11">
        <v>31</v>
      </c>
      <c r="AD11">
        <v>33</v>
      </c>
      <c r="AE11">
        <v>32</v>
      </c>
      <c r="AG11">
        <v>32</v>
      </c>
      <c r="AH11">
        <v>31</v>
      </c>
      <c r="AI11">
        <v>32</v>
      </c>
      <c r="AJ11">
        <v>32</v>
      </c>
      <c r="AK11">
        <v>32</v>
      </c>
      <c r="AL11">
        <v>34</v>
      </c>
      <c r="AM11">
        <v>31</v>
      </c>
      <c r="AN11">
        <v>32</v>
      </c>
      <c r="AP11">
        <v>32</v>
      </c>
      <c r="AQ11">
        <v>32</v>
      </c>
      <c r="AR11">
        <v>33</v>
      </c>
      <c r="AS11">
        <v>31</v>
      </c>
      <c r="AT11">
        <v>34</v>
      </c>
      <c r="AU11">
        <v>33</v>
      </c>
      <c r="AV11">
        <v>33</v>
      </c>
      <c r="AW11">
        <v>32</v>
      </c>
      <c r="AX11">
        <v>32.799999999999997</v>
      </c>
      <c r="AY11">
        <v>31</v>
      </c>
      <c r="AZ11">
        <v>31</v>
      </c>
      <c r="BA11">
        <v>33</v>
      </c>
      <c r="BB11">
        <v>32</v>
      </c>
      <c r="BC11">
        <v>31</v>
      </c>
      <c r="BF11">
        <v>32</v>
      </c>
      <c r="BH11">
        <v>33</v>
      </c>
    </row>
    <row r="12" spans="1:60">
      <c r="A12" s="7">
        <v>24.11724137931035</v>
      </c>
      <c r="B12">
        <v>13</v>
      </c>
      <c r="C12">
        <v>26.5</v>
      </c>
      <c r="E12">
        <v>24.5</v>
      </c>
      <c r="F12">
        <v>26</v>
      </c>
      <c r="H12">
        <v>25.2</v>
      </c>
      <c r="I12">
        <v>27</v>
      </c>
      <c r="J12">
        <v>25.5</v>
      </c>
      <c r="L12">
        <v>26</v>
      </c>
      <c r="M12">
        <v>25.5</v>
      </c>
      <c r="N12">
        <v>26</v>
      </c>
      <c r="O12">
        <v>27</v>
      </c>
      <c r="P12">
        <v>26.5</v>
      </c>
      <c r="Q12">
        <v>25.5</v>
      </c>
      <c r="S12">
        <v>26</v>
      </c>
      <c r="T12">
        <v>25.5</v>
      </c>
      <c r="U12">
        <v>24</v>
      </c>
      <c r="V12">
        <v>26.5</v>
      </c>
      <c r="W12">
        <v>26</v>
      </c>
      <c r="X12">
        <v>26</v>
      </c>
      <c r="Y12">
        <v>26</v>
      </c>
      <c r="Z12">
        <v>25</v>
      </c>
      <c r="AA12">
        <v>27</v>
      </c>
      <c r="AB12">
        <v>27</v>
      </c>
      <c r="AC12">
        <v>25</v>
      </c>
      <c r="AF12">
        <v>27</v>
      </c>
      <c r="AG12">
        <v>26</v>
      </c>
      <c r="AI12">
        <v>25.4</v>
      </c>
      <c r="AJ12">
        <v>24.8</v>
      </c>
      <c r="AK12">
        <v>26.5</v>
      </c>
      <c r="AL12">
        <v>26.1</v>
      </c>
      <c r="AM12">
        <v>24.5</v>
      </c>
      <c r="AN12">
        <v>26</v>
      </c>
      <c r="AO12">
        <v>26.4</v>
      </c>
      <c r="AQ12">
        <v>26.5</v>
      </c>
      <c r="AR12">
        <v>25.5</v>
      </c>
      <c r="AS12">
        <v>26</v>
      </c>
      <c r="AT12">
        <v>26.1</v>
      </c>
      <c r="AU12">
        <v>26.5</v>
      </c>
      <c r="AV12">
        <v>26.5</v>
      </c>
      <c r="AW12">
        <v>26</v>
      </c>
      <c r="AX12">
        <v>25.8</v>
      </c>
      <c r="AY12">
        <v>25</v>
      </c>
      <c r="AZ12">
        <v>24.2</v>
      </c>
      <c r="BA12">
        <v>27.5</v>
      </c>
      <c r="BB12">
        <v>25.5</v>
      </c>
      <c r="BC12">
        <v>25.5</v>
      </c>
      <c r="BF12">
        <v>26</v>
      </c>
      <c r="BG12">
        <v>26</v>
      </c>
      <c r="BH12">
        <v>25.5</v>
      </c>
    </row>
    <row r="13" spans="1:60">
      <c r="A13" s="7">
        <v>25.820689655172409</v>
      </c>
      <c r="B13">
        <v>14</v>
      </c>
      <c r="C13">
        <v>29</v>
      </c>
      <c r="E13">
        <v>27</v>
      </c>
      <c r="F13">
        <v>28</v>
      </c>
      <c r="H13">
        <v>28</v>
      </c>
      <c r="I13">
        <v>30</v>
      </c>
      <c r="J13">
        <v>27.5</v>
      </c>
      <c r="L13">
        <v>28</v>
      </c>
      <c r="M13">
        <v>27.5</v>
      </c>
      <c r="N13">
        <v>28.5</v>
      </c>
      <c r="O13">
        <v>28.5</v>
      </c>
      <c r="P13">
        <v>29</v>
      </c>
      <c r="Q13">
        <v>27.5</v>
      </c>
      <c r="S13">
        <v>27.5</v>
      </c>
      <c r="T13">
        <v>29</v>
      </c>
      <c r="U13">
        <v>26.5</v>
      </c>
      <c r="V13">
        <v>28.5</v>
      </c>
      <c r="W13">
        <v>27.5</v>
      </c>
      <c r="X13">
        <v>28.5</v>
      </c>
      <c r="Y13">
        <v>27.5</v>
      </c>
      <c r="Z13">
        <v>27</v>
      </c>
      <c r="AA13">
        <v>29</v>
      </c>
      <c r="AB13">
        <v>29.5</v>
      </c>
      <c r="AC13">
        <v>27</v>
      </c>
      <c r="AE13">
        <v>27</v>
      </c>
      <c r="AG13">
        <v>29</v>
      </c>
      <c r="AI13">
        <v>27.3</v>
      </c>
      <c r="AJ13">
        <v>26</v>
      </c>
      <c r="AK13">
        <v>28</v>
      </c>
      <c r="AL13">
        <v>28.3</v>
      </c>
      <c r="AM13">
        <v>26.5</v>
      </c>
      <c r="AN13">
        <v>28.5</v>
      </c>
      <c r="AQ13">
        <v>28.5</v>
      </c>
      <c r="AR13">
        <v>28.5</v>
      </c>
      <c r="AS13">
        <v>28.5</v>
      </c>
      <c r="AT13">
        <v>29.5</v>
      </c>
      <c r="AU13">
        <v>26</v>
      </c>
      <c r="AV13">
        <v>28.5</v>
      </c>
      <c r="AW13">
        <v>28.5</v>
      </c>
      <c r="AX13">
        <v>28.6</v>
      </c>
      <c r="AY13">
        <v>27</v>
      </c>
      <c r="AZ13">
        <v>26.5</v>
      </c>
      <c r="BA13">
        <v>29</v>
      </c>
      <c r="BB13">
        <v>29</v>
      </c>
      <c r="BC13">
        <v>28</v>
      </c>
      <c r="BF13">
        <v>28.5</v>
      </c>
      <c r="BG13">
        <v>28</v>
      </c>
      <c r="BH13">
        <v>27.5</v>
      </c>
    </row>
    <row r="14" spans="1:60">
      <c r="A14" s="7">
        <v>33.948275862068975</v>
      </c>
      <c r="B14">
        <v>7</v>
      </c>
      <c r="C14">
        <v>36.5</v>
      </c>
      <c r="E14">
        <v>35</v>
      </c>
      <c r="F14">
        <v>38.5</v>
      </c>
      <c r="H14">
        <v>40</v>
      </c>
      <c r="I14">
        <v>40</v>
      </c>
      <c r="J14">
        <v>37.5</v>
      </c>
      <c r="L14">
        <v>38</v>
      </c>
      <c r="M14">
        <v>38</v>
      </c>
      <c r="N14">
        <v>37</v>
      </c>
      <c r="O14">
        <v>40</v>
      </c>
      <c r="P14">
        <v>41</v>
      </c>
      <c r="Q14">
        <v>38</v>
      </c>
      <c r="S14">
        <v>34.5</v>
      </c>
      <c r="T14">
        <v>38</v>
      </c>
      <c r="V14">
        <v>39</v>
      </c>
      <c r="W14">
        <v>37</v>
      </c>
      <c r="X14">
        <v>39.5</v>
      </c>
      <c r="Y14">
        <v>37</v>
      </c>
      <c r="Z14">
        <v>36.5</v>
      </c>
      <c r="AA14">
        <v>38</v>
      </c>
      <c r="AB14">
        <v>39</v>
      </c>
      <c r="AC14">
        <v>35</v>
      </c>
      <c r="AE14">
        <v>38</v>
      </c>
      <c r="AF14">
        <v>39.5</v>
      </c>
      <c r="AG14">
        <v>42</v>
      </c>
      <c r="AH14">
        <v>41</v>
      </c>
      <c r="AI14">
        <v>36.299999999999997</v>
      </c>
      <c r="AK14">
        <v>39</v>
      </c>
      <c r="AL14">
        <v>41</v>
      </c>
      <c r="AM14">
        <v>37.5</v>
      </c>
      <c r="AN14">
        <v>38</v>
      </c>
      <c r="AP14">
        <v>40.5</v>
      </c>
      <c r="AQ14">
        <v>40</v>
      </c>
      <c r="AR14">
        <v>37.5</v>
      </c>
      <c r="AS14">
        <v>39.5</v>
      </c>
      <c r="AT14">
        <v>41.4</v>
      </c>
      <c r="AU14">
        <v>39</v>
      </c>
      <c r="AV14">
        <v>38.5</v>
      </c>
      <c r="AW14">
        <v>37</v>
      </c>
      <c r="AX14">
        <v>38.299999999999997</v>
      </c>
      <c r="AY14">
        <v>36</v>
      </c>
      <c r="BA14">
        <v>36.5</v>
      </c>
      <c r="BB14">
        <v>41</v>
      </c>
      <c r="BC14">
        <v>39</v>
      </c>
      <c r="BF14">
        <v>37</v>
      </c>
      <c r="BG14">
        <v>38</v>
      </c>
      <c r="BH14">
        <v>37.5</v>
      </c>
    </row>
    <row r="15" spans="1:60">
      <c r="A15" s="7">
        <v>12.372413793103451</v>
      </c>
      <c r="B15">
        <v>8</v>
      </c>
      <c r="C15">
        <v>14</v>
      </c>
      <c r="E15">
        <v>12</v>
      </c>
      <c r="F15">
        <v>14.5</v>
      </c>
      <c r="H15">
        <v>13</v>
      </c>
      <c r="I15">
        <v>14</v>
      </c>
      <c r="J15">
        <v>13</v>
      </c>
      <c r="L15">
        <v>13</v>
      </c>
      <c r="M15">
        <v>13.5</v>
      </c>
      <c r="P15">
        <v>14.5</v>
      </c>
      <c r="Q15">
        <v>13.5</v>
      </c>
      <c r="R15">
        <v>11.5</v>
      </c>
      <c r="S15">
        <v>13.5</v>
      </c>
      <c r="T15">
        <v>14</v>
      </c>
      <c r="V15">
        <v>15</v>
      </c>
      <c r="W15">
        <v>13.5</v>
      </c>
      <c r="X15">
        <v>14.8</v>
      </c>
      <c r="Y15">
        <v>13.5</v>
      </c>
      <c r="Z15">
        <v>15</v>
      </c>
      <c r="AA15">
        <v>13</v>
      </c>
      <c r="AC15">
        <v>13.5</v>
      </c>
      <c r="AE15">
        <v>16.5</v>
      </c>
      <c r="AF15">
        <v>15.5</v>
      </c>
      <c r="AG15">
        <v>15</v>
      </c>
      <c r="AH15">
        <v>13.7</v>
      </c>
      <c r="AI15">
        <v>15.6</v>
      </c>
      <c r="AK15">
        <v>11.5</v>
      </c>
      <c r="AL15">
        <v>12.3</v>
      </c>
      <c r="AM15">
        <v>13</v>
      </c>
      <c r="AP15">
        <v>14</v>
      </c>
      <c r="AQ15">
        <v>13</v>
      </c>
      <c r="AR15">
        <v>13.5</v>
      </c>
      <c r="AS15">
        <v>13.5</v>
      </c>
      <c r="AT15">
        <v>13.5</v>
      </c>
      <c r="AU15">
        <v>14</v>
      </c>
      <c r="AV15">
        <v>13.5</v>
      </c>
      <c r="AW15">
        <v>12.5</v>
      </c>
      <c r="AX15">
        <v>14.5</v>
      </c>
      <c r="AY15">
        <v>13.3</v>
      </c>
      <c r="AZ15">
        <v>12</v>
      </c>
      <c r="BA15">
        <v>13.5</v>
      </c>
      <c r="BB15">
        <v>13.5</v>
      </c>
      <c r="BC15">
        <v>13.5</v>
      </c>
      <c r="BF15">
        <v>12.5</v>
      </c>
      <c r="BG15">
        <v>13.5</v>
      </c>
      <c r="BH15">
        <v>12</v>
      </c>
    </row>
    <row r="16" spans="1:60" s="1" customFormat="1">
      <c r="A16" s="8" t="s">
        <v>0</v>
      </c>
      <c r="C16" s="5">
        <v>1084</v>
      </c>
      <c r="D16" s="1">
        <f t="shared" ref="D16:I16" si="1">D2</f>
        <v>1010</v>
      </c>
      <c r="E16" s="1">
        <f t="shared" si="1"/>
        <v>746</v>
      </c>
      <c r="F16" s="1" t="str">
        <f t="shared" si="1"/>
        <v>974A</v>
      </c>
      <c r="G16" s="1" t="str">
        <f t="shared" si="1"/>
        <v>974B</v>
      </c>
      <c r="H16" s="1">
        <f t="shared" si="1"/>
        <v>1068</v>
      </c>
      <c r="I16" s="1">
        <f t="shared" si="1"/>
        <v>10740</v>
      </c>
      <c r="J16" s="1">
        <f t="shared" ref="J16:BH16" si="2">J2</f>
        <v>10785</v>
      </c>
      <c r="K16" s="1">
        <f t="shared" si="2"/>
        <v>1001</v>
      </c>
      <c r="L16" s="1">
        <f t="shared" si="2"/>
        <v>10061</v>
      </c>
      <c r="M16" s="1">
        <f t="shared" si="2"/>
        <v>10781</v>
      </c>
      <c r="N16" s="1" t="str">
        <f t="shared" si="2"/>
        <v>1032C</v>
      </c>
      <c r="O16" s="1" t="str">
        <f t="shared" si="2"/>
        <v>1032B</v>
      </c>
      <c r="P16" s="1" t="str">
        <f t="shared" si="2"/>
        <v>1075N</v>
      </c>
      <c r="Q16" s="1" t="str">
        <f t="shared" si="2"/>
        <v>1075M</v>
      </c>
      <c r="R16" s="1">
        <f t="shared" si="2"/>
        <v>996</v>
      </c>
      <c r="S16" s="1" t="str">
        <f t="shared" si="2"/>
        <v>140B</v>
      </c>
      <c r="T16" s="1">
        <f t="shared" si="2"/>
        <v>330</v>
      </c>
      <c r="U16" s="1">
        <f t="shared" si="2"/>
        <v>337</v>
      </c>
      <c r="V16" s="1">
        <f t="shared" si="2"/>
        <v>288</v>
      </c>
      <c r="W16" s="1" t="str">
        <f t="shared" si="2"/>
        <v>140C</v>
      </c>
      <c r="X16" s="1">
        <f t="shared" si="2"/>
        <v>75</v>
      </c>
      <c r="Y16" s="1" t="str">
        <f t="shared" si="2"/>
        <v>140 C</v>
      </c>
      <c r="Z16" s="1" t="str">
        <f t="shared" si="2"/>
        <v>398A</v>
      </c>
      <c r="AA16" s="1" t="str">
        <f t="shared" si="2"/>
        <v>398B</v>
      </c>
      <c r="AB16" s="1" t="str">
        <f t="shared" si="2"/>
        <v>1075L</v>
      </c>
      <c r="AC16" s="1">
        <f t="shared" si="2"/>
        <v>639</v>
      </c>
      <c r="AD16" s="1">
        <f t="shared" si="2"/>
        <v>994</v>
      </c>
      <c r="AE16" s="1" t="str">
        <f t="shared" si="2"/>
        <v>1074D</v>
      </c>
      <c r="AF16" s="1" t="str">
        <f t="shared" si="2"/>
        <v>1054G</v>
      </c>
      <c r="AG16" s="1" t="str">
        <f t="shared" si="2"/>
        <v>1024G</v>
      </c>
      <c r="AH16" s="1">
        <f t="shared" si="2"/>
        <v>1016</v>
      </c>
      <c r="AI16" s="1" t="str">
        <f t="shared" si="2"/>
        <v>140B</v>
      </c>
      <c r="AJ16" s="1">
        <f t="shared" si="2"/>
        <v>1388</v>
      </c>
      <c r="AK16" s="1">
        <f t="shared" si="2"/>
        <v>10250</v>
      </c>
      <c r="AL16" s="1" t="str">
        <f t="shared" si="2"/>
        <v>1075P</v>
      </c>
      <c r="AM16" s="1">
        <f t="shared" si="2"/>
        <v>1070</v>
      </c>
      <c r="AN16" s="1">
        <f t="shared" si="2"/>
        <v>1000</v>
      </c>
      <c r="AO16" s="1">
        <f t="shared" si="2"/>
        <v>970</v>
      </c>
      <c r="AP16" s="1">
        <f t="shared" si="2"/>
        <v>1037</v>
      </c>
      <c r="AQ16" s="1">
        <f t="shared" si="2"/>
        <v>1023</v>
      </c>
      <c r="AR16" s="1" t="str">
        <f t="shared" si="2"/>
        <v>1078U</v>
      </c>
      <c r="AS16" s="1" t="str">
        <f t="shared" si="2"/>
        <v>1054E</v>
      </c>
      <c r="AT16" s="1">
        <f t="shared" si="2"/>
        <v>1082</v>
      </c>
      <c r="AU16" s="1">
        <f t="shared" si="2"/>
        <v>76</v>
      </c>
      <c r="AV16" s="1">
        <f t="shared" si="2"/>
        <v>332</v>
      </c>
      <c r="AW16" s="1">
        <f t="shared" si="2"/>
        <v>244</v>
      </c>
      <c r="AX16" s="1">
        <f t="shared" si="2"/>
        <v>73</v>
      </c>
      <c r="AY16" s="1">
        <f t="shared" si="2"/>
        <v>245</v>
      </c>
      <c r="AZ16" s="1" t="str">
        <f t="shared" si="2"/>
        <v>140A</v>
      </c>
      <c r="BA16" s="1">
        <f t="shared" si="2"/>
        <v>641</v>
      </c>
      <c r="BB16" s="1">
        <f t="shared" si="2"/>
        <v>568</v>
      </c>
      <c r="BC16" s="1">
        <f t="shared" si="2"/>
        <v>1053</v>
      </c>
      <c r="BD16" s="1">
        <f t="shared" si="2"/>
        <v>961</v>
      </c>
      <c r="BE16" s="1">
        <f t="shared" si="2"/>
        <v>1026</v>
      </c>
      <c r="BF16" s="1" t="str">
        <f t="shared" si="2"/>
        <v>140D</v>
      </c>
      <c r="BG16" s="1">
        <f t="shared" si="2"/>
        <v>1388</v>
      </c>
      <c r="BH16" s="1">
        <f t="shared" si="2"/>
        <v>961</v>
      </c>
    </row>
    <row r="17" spans="1:60">
      <c r="A17" s="9">
        <v>2.3227181971229638</v>
      </c>
      <c r="B17">
        <v>1</v>
      </c>
      <c r="C17" s="2">
        <f t="shared" ref="C17:I17" si="3">LOG10(C4)-$A17</f>
        <v>8.2115519496974265E-2</v>
      </c>
      <c r="D17" s="2">
        <f t="shared" si="3"/>
        <v>7.1207809462872973E-2</v>
      </c>
      <c r="E17" s="2">
        <f t="shared" si="3"/>
        <v>6.1993545815318463E-2</v>
      </c>
      <c r="F17" s="2">
        <f t="shared" si="3"/>
        <v>6.6625114129114316E-2</v>
      </c>
      <c r="G17" s="2">
        <f t="shared" si="3"/>
        <v>7.4352352836445146E-2</v>
      </c>
      <c r="H17" s="2">
        <f t="shared" si="3"/>
        <v>8.619982372381596E-2</v>
      </c>
      <c r="I17" s="2">
        <f t="shared" si="3"/>
        <v>9.0246074873698845E-2</v>
      </c>
      <c r="J17" s="2">
        <f t="shared" ref="J17:BH17" si="4">LOG10(J4)-$A17</f>
        <v>5.6768616594309762E-2</v>
      </c>
      <c r="K17" s="2">
        <f t="shared" si="4"/>
        <v>6.6093216350559647E-2</v>
      </c>
      <c r="L17" s="2">
        <f t="shared" si="4"/>
        <v>6.127659231876903E-2</v>
      </c>
      <c r="M17" s="2">
        <f t="shared" si="4"/>
        <v>7.4874236915153158E-2</v>
      </c>
      <c r="N17" s="2">
        <f t="shared" si="4"/>
        <v>6.4671629215765414E-2</v>
      </c>
      <c r="O17" s="2">
        <f t="shared" si="4"/>
        <v>8.7214926208330823E-2</v>
      </c>
      <c r="P17" s="2">
        <f t="shared" si="4"/>
        <v>7.1383104917080775E-2</v>
      </c>
      <c r="Q17" s="2">
        <f t="shared" si="4"/>
        <v>8.3140202194672774E-2</v>
      </c>
      <c r="R17" s="2">
        <f t="shared" si="4"/>
        <v>7.3481149972772553E-2</v>
      </c>
      <c r="S17" s="2">
        <f t="shared" si="4"/>
        <v>7.9543185331716337E-2</v>
      </c>
      <c r="T17" s="2">
        <f t="shared" si="4"/>
        <v>7.2782927182662327E-2</v>
      </c>
      <c r="U17" s="2">
        <f t="shared" si="4"/>
        <v>7.9026885114099166E-2</v>
      </c>
      <c r="V17" s="2">
        <f t="shared" si="4"/>
        <v>8.5012530903371797E-2</v>
      </c>
      <c r="W17" s="2">
        <f t="shared" si="4"/>
        <v>7.9026885114099166E-2</v>
      </c>
      <c r="X17" s="2">
        <f t="shared" si="4"/>
        <v>7.4352352836445146E-2</v>
      </c>
      <c r="Y17" s="2">
        <f t="shared" si="4"/>
        <v>7.2083580039747019E-2</v>
      </c>
      <c r="Z17" s="2">
        <f t="shared" si="4"/>
        <v>8.3992261486826258E-2</v>
      </c>
      <c r="AA17" s="2">
        <f t="shared" si="4"/>
        <v>5.6405948947428008E-2</v>
      </c>
      <c r="AB17" s="2">
        <f t="shared" si="4"/>
        <v>9.5748823823636808E-2</v>
      </c>
      <c r="AC17" s="2">
        <f t="shared" si="4"/>
        <v>6.3066761720371733E-2</v>
      </c>
      <c r="AD17" s="2">
        <f t="shared" si="4"/>
        <v>6.8216909980415519E-2</v>
      </c>
      <c r="AE17" s="2">
        <f t="shared" si="4"/>
        <v>8.3992261486826258E-2</v>
      </c>
      <c r="AF17" s="2">
        <f t="shared" si="4"/>
        <v>7.1032443225116371E-2</v>
      </c>
      <c r="AG17" s="2"/>
      <c r="AH17" s="2">
        <f t="shared" si="4"/>
        <v>8.8396221427940791E-2</v>
      </c>
      <c r="AI17" s="2">
        <f t="shared" si="4"/>
        <v>7.173348370325261E-2</v>
      </c>
      <c r="AJ17" s="2"/>
      <c r="AK17" s="2">
        <f t="shared" si="4"/>
        <v>6.9626958238240277E-2</v>
      </c>
      <c r="AL17" s="2">
        <f t="shared" si="4"/>
        <v>8.8396221427940791E-2</v>
      </c>
      <c r="AM17" s="2">
        <f t="shared" si="4"/>
        <v>7.1558329644857643E-2</v>
      </c>
      <c r="AN17" s="2">
        <f t="shared" si="4"/>
        <v>6.6447887241568804E-2</v>
      </c>
      <c r="AO17" s="2">
        <f t="shared" si="4"/>
        <v>7.9543185331716337E-2</v>
      </c>
      <c r="AP17" s="2">
        <f t="shared" si="4"/>
        <v>7.4526383887422387E-2</v>
      </c>
      <c r="AQ17" s="2">
        <f t="shared" si="4"/>
        <v>8.6538454915945806E-2</v>
      </c>
      <c r="AR17" s="2">
        <f t="shared" si="4"/>
        <v>7.9371153449133036E-2</v>
      </c>
      <c r="AS17" s="2">
        <f t="shared" si="4"/>
        <v>8.9406209050353347E-2</v>
      </c>
      <c r="AT17" s="2"/>
      <c r="AU17" s="2">
        <f t="shared" si="4"/>
        <v>6.7686959357116994E-2</v>
      </c>
      <c r="AV17" s="2">
        <f t="shared" si="4"/>
        <v>7.6782464191646582E-2</v>
      </c>
      <c r="AW17" s="2">
        <f t="shared" si="4"/>
        <v>8.1773420635722349E-2</v>
      </c>
      <c r="AX17" s="2">
        <f t="shared" si="4"/>
        <v>7.173348370325261E-2</v>
      </c>
      <c r="AY17" s="2">
        <f t="shared" si="4"/>
        <v>6.8216909980415519E-2</v>
      </c>
      <c r="AZ17" s="2">
        <f t="shared" si="4"/>
        <v>5.9298845451904558E-2</v>
      </c>
      <c r="BA17" s="2">
        <f t="shared" si="4"/>
        <v>7.2782927182662327E-2</v>
      </c>
      <c r="BB17" s="2">
        <f t="shared" si="4"/>
        <v>8.6030409061280455E-2</v>
      </c>
      <c r="BC17" s="2">
        <f t="shared" si="4"/>
        <v>8.0916992667584342E-2</v>
      </c>
      <c r="BD17" s="2">
        <f t="shared" si="4"/>
        <v>8.7721589087383034E-2</v>
      </c>
      <c r="BE17" s="2">
        <f t="shared" si="4"/>
        <v>7.5395494607538804E-2</v>
      </c>
      <c r="BF17" s="2"/>
      <c r="BG17" s="2"/>
      <c r="BH17" s="2">
        <f t="shared" si="4"/>
        <v>8.7214926208330823E-2</v>
      </c>
    </row>
    <row r="18" spans="1:60">
      <c r="A18" s="9">
        <v>1.4235283419024747</v>
      </c>
      <c r="B18">
        <v>3</v>
      </c>
      <c r="C18" s="2">
        <f>LOG10(C5)-$A18</f>
        <v>5.214284642195488E-2</v>
      </c>
      <c r="D18" s="2"/>
      <c r="E18" s="2"/>
      <c r="F18" s="2">
        <f>LOG10(F5)-$A18</f>
        <v>6.5022374597969668E-2</v>
      </c>
      <c r="G18" s="2"/>
      <c r="H18" s="2">
        <f>LOG10(H5)-$A18</f>
        <v>5.3592912817187699E-2</v>
      </c>
      <c r="I18" s="2">
        <f>LOG10(I5)-$A18</f>
        <v>5.214284642195488E-2</v>
      </c>
      <c r="J18" s="2">
        <f t="shared" ref="J18:BH18" si="5">LOG10(J5)-$A18</f>
        <v>3.2837691226568433E-2</v>
      </c>
      <c r="K18" s="2">
        <f t="shared" si="5"/>
        <v>5.0687922173780597E-2</v>
      </c>
      <c r="L18" s="2"/>
      <c r="M18" s="2"/>
      <c r="N18" s="2">
        <f t="shared" si="5"/>
        <v>6.7833351931797958E-2</v>
      </c>
      <c r="O18" s="2"/>
      <c r="P18" s="2"/>
      <c r="Q18" s="2">
        <f t="shared" si="5"/>
        <v>5.6478601054675837E-2</v>
      </c>
      <c r="R18" s="2">
        <f t="shared" si="5"/>
        <v>3.4353554831517696E-2</v>
      </c>
      <c r="S18" s="2">
        <f t="shared" si="5"/>
        <v>3.1316518106035529E-2</v>
      </c>
      <c r="T18" s="2">
        <f t="shared" si="5"/>
        <v>3.4353554831517696E-2</v>
      </c>
      <c r="U18" s="2">
        <f t="shared" si="5"/>
        <v>2.3629689439744528E-2</v>
      </c>
      <c r="V18" s="2">
        <f t="shared" si="5"/>
        <v>5.6478601054675837E-2</v>
      </c>
      <c r="W18" s="2">
        <f t="shared" si="5"/>
        <v>6.0771497444311207E-2</v>
      </c>
      <c r="X18" s="2">
        <f t="shared" si="5"/>
        <v>5.6478601054675837E-2</v>
      </c>
      <c r="Y18" s="2">
        <f t="shared" si="5"/>
        <v>3.736950085407309E-2</v>
      </c>
      <c r="Z18" s="2">
        <f t="shared" si="5"/>
        <v>5.3592912817187699E-2</v>
      </c>
      <c r="AA18" s="2">
        <f t="shared" si="5"/>
        <v>1.7380740162743047E-2</v>
      </c>
      <c r="AB18" s="2">
        <f t="shared" si="5"/>
        <v>7.2015995643973874E-2</v>
      </c>
      <c r="AC18" s="2">
        <f t="shared" si="5"/>
        <v>1.8951427161973955E-2</v>
      </c>
      <c r="AD18" s="2"/>
      <c r="AE18" s="2">
        <f t="shared" si="5"/>
        <v>5.214284642195488E-2</v>
      </c>
      <c r="AF18" s="2">
        <f t="shared" si="5"/>
        <v>7.889877808195811E-2</v>
      </c>
      <c r="AG18" s="2"/>
      <c r="AH18" s="2"/>
      <c r="AI18" s="2">
        <f t="shared" si="5"/>
        <v>2.6720766416886477E-2</v>
      </c>
      <c r="AJ18" s="2">
        <f t="shared" si="5"/>
        <v>3.1316518106035529E-2</v>
      </c>
      <c r="AK18" s="2">
        <f t="shared" si="5"/>
        <v>4.9228107414737599E-2</v>
      </c>
      <c r="AL18" s="2"/>
      <c r="AM18" s="2">
        <f t="shared" si="5"/>
        <v>3.1316518106035529E-2</v>
      </c>
      <c r="AN18" s="2"/>
      <c r="AO18" s="2">
        <f t="shared" si="5"/>
        <v>7.4782211887125749E-2</v>
      </c>
      <c r="AP18" s="2">
        <f t="shared" si="5"/>
        <v>7.2015995643973874E-2</v>
      </c>
      <c r="AQ18" s="2">
        <f t="shared" si="5"/>
        <v>6.219308457910544E-2</v>
      </c>
      <c r="AR18" s="2">
        <f t="shared" si="5"/>
        <v>9.4985597975412839E-2</v>
      </c>
      <c r="AS18" s="2"/>
      <c r="AT18" s="2"/>
      <c r="AU18" s="2">
        <f t="shared" si="5"/>
        <v>3.4353554831517696E-2</v>
      </c>
      <c r="AV18" s="2">
        <f t="shared" si="5"/>
        <v>7.062625211596818E-2</v>
      </c>
      <c r="AW18" s="2">
        <f t="shared" si="5"/>
        <v>2.0516454015601537E-2</v>
      </c>
      <c r="AX18" s="2">
        <f t="shared" si="5"/>
        <v>5.0687922173780597E-2</v>
      </c>
      <c r="AY18" s="2">
        <f t="shared" si="5"/>
        <v>2.0516454015601537E-2</v>
      </c>
      <c r="AZ18" s="2">
        <f t="shared" si="5"/>
        <v>2.3629689439744528E-2</v>
      </c>
      <c r="BA18" s="2">
        <f t="shared" si="5"/>
        <v>3.4353554831517696E-2</v>
      </c>
      <c r="BB18" s="2">
        <f t="shared" si="5"/>
        <v>4.7763369156463842E-2</v>
      </c>
      <c r="BC18" s="2"/>
      <c r="BD18" s="2">
        <f t="shared" si="5"/>
        <v>3.1316518106035529E-2</v>
      </c>
      <c r="BE18" s="2">
        <f t="shared" si="5"/>
        <v>8.5674180428628066E-2</v>
      </c>
      <c r="BF18" s="2"/>
      <c r="BG18" s="2"/>
      <c r="BH18" s="2">
        <f t="shared" si="5"/>
        <v>2.6720766416886477E-2</v>
      </c>
    </row>
    <row r="19" spans="1:60">
      <c r="A19" s="9">
        <v>1.329011917768204</v>
      </c>
      <c r="B19">
        <v>4</v>
      </c>
      <c r="C19" s="2">
        <f>LOG10(C6)-$A19</f>
        <v>7.0661803712834148E-2</v>
      </c>
      <c r="D19" s="2"/>
      <c r="E19" s="2"/>
      <c r="F19" s="2">
        <f>LOG10(F6)-$A19</f>
        <v>0.10395737310620179</v>
      </c>
      <c r="G19" s="2">
        <f>LOG10(G6)-$A19</f>
        <v>9.2592009101627015E-2</v>
      </c>
      <c r="H19" s="2"/>
      <c r="I19" s="2">
        <f>LOG10(I6)-$A19</f>
        <v>9.4233956168603861E-2</v>
      </c>
      <c r="J19" s="2">
        <f t="shared" ref="J19:BH19" si="6">LOG10(J6)-$A19</f>
        <v>4.5736428241899718E-2</v>
      </c>
      <c r="K19" s="2">
        <f t="shared" si="6"/>
        <v>8.9289373551541429E-2</v>
      </c>
      <c r="L19" s="2">
        <f t="shared" si="6"/>
        <v>6.1923189335175044E-2</v>
      </c>
      <c r="M19" s="2"/>
      <c r="N19" s="2">
        <f t="shared" si="6"/>
        <v>5.6594355830108078E-2</v>
      </c>
      <c r="O19" s="2"/>
      <c r="P19" s="2"/>
      <c r="Q19" s="2">
        <f t="shared" si="6"/>
        <v>8.762858957007702E-2</v>
      </c>
      <c r="R19" s="2">
        <f t="shared" si="6"/>
        <v>3.46000621239404E-2</v>
      </c>
      <c r="S19" s="2">
        <f t="shared" si="6"/>
        <v>5.4803448212227268E-2</v>
      </c>
      <c r="T19" s="2">
        <f t="shared" si="6"/>
        <v>4.2055944503532228E-2</v>
      </c>
      <c r="U19" s="2"/>
      <c r="V19" s="2">
        <f t="shared" si="6"/>
        <v>8.092120556309057E-2</v>
      </c>
      <c r="W19" s="2"/>
      <c r="X19" s="2">
        <f t="shared" si="6"/>
        <v>9.4233956168603861E-2</v>
      </c>
      <c r="Y19" s="2"/>
      <c r="Z19" s="2">
        <f t="shared" si="6"/>
        <v>4.9385983179933701E-2</v>
      </c>
      <c r="AA19" s="2">
        <f t="shared" si="6"/>
        <v>5.4803448212227268E-2</v>
      </c>
      <c r="AB19" s="2"/>
      <c r="AC19" s="2">
        <f t="shared" si="6"/>
        <v>5.8377908570525383E-2</v>
      </c>
      <c r="AD19" s="2"/>
      <c r="AE19" s="2">
        <f t="shared" si="6"/>
        <v>5.6594355830108078E-2</v>
      </c>
      <c r="AF19" s="2">
        <f t="shared" si="6"/>
        <v>7.4108603407613938E-2</v>
      </c>
      <c r="AG19" s="2"/>
      <c r="AH19" s="2"/>
      <c r="AI19" s="2">
        <f t="shared" si="6"/>
        <v>5.6594355830108078E-2</v>
      </c>
      <c r="AJ19" s="2">
        <f t="shared" si="6"/>
        <v>3.6476067122695577E-2</v>
      </c>
      <c r="AK19" s="2">
        <f t="shared" si="6"/>
        <v>7.0661803712834148E-2</v>
      </c>
      <c r="AL19" s="2">
        <f t="shared" si="6"/>
        <v>8.092120556309057E-2</v>
      </c>
      <c r="AM19" s="2">
        <f t="shared" si="6"/>
        <v>5.3005124806664305E-2</v>
      </c>
      <c r="AN19" s="2">
        <f t="shared" si="6"/>
        <v>0.10555698626599463</v>
      </c>
      <c r="AO19" s="2">
        <f t="shared" si="6"/>
        <v>5.3005124806664305E-2</v>
      </c>
      <c r="AP19" s="2">
        <f t="shared" si="6"/>
        <v>9.4233956168603861E-2</v>
      </c>
      <c r="AQ19" s="2">
        <f t="shared" si="6"/>
        <v>7.9228047543645541E-2</v>
      </c>
      <c r="AR19" s="2">
        <f t="shared" si="6"/>
        <v>8.2607788195026233E-2</v>
      </c>
      <c r="AS19" s="2"/>
      <c r="AT19" s="2"/>
      <c r="AU19" s="2">
        <f t="shared" si="6"/>
        <v>3.2715918249388798E-2</v>
      </c>
      <c r="AV19" s="2">
        <f t="shared" si="6"/>
        <v>6.1923189335175044E-2</v>
      </c>
      <c r="AW19" s="2">
        <f t="shared" si="6"/>
        <v>4.2055944503532228E-2</v>
      </c>
      <c r="AX19" s="2">
        <f t="shared" si="6"/>
        <v>7.2388623013340148E-2</v>
      </c>
      <c r="AY19" s="2">
        <f t="shared" si="6"/>
        <v>7.0661803712834148E-2</v>
      </c>
      <c r="AZ19" s="2">
        <f t="shared" si="6"/>
        <v>6.0154166596328329E-2</v>
      </c>
      <c r="BA19" s="2">
        <f t="shared" si="6"/>
        <v>5.1199323943401875E-2</v>
      </c>
      <c r="BB19" s="2">
        <f t="shared" si="6"/>
        <v>6.8928090903833672E-2</v>
      </c>
      <c r="BC19" s="2"/>
      <c r="BD19" s="2"/>
      <c r="BE19" s="2"/>
      <c r="BF19" s="2">
        <f t="shared" si="6"/>
        <v>5.4803448212227268E-2</v>
      </c>
      <c r="BG19" s="2"/>
      <c r="BH19" s="2">
        <f t="shared" si="6"/>
        <v>6.3685035491461761E-2</v>
      </c>
    </row>
    <row r="20" spans="1:60">
      <c r="A20" s="9">
        <v>1.6286707336010562</v>
      </c>
      <c r="B20">
        <v>5</v>
      </c>
      <c r="C20" s="2">
        <f t="shared" ref="C20:I20" si="7">LOG10(C7)-$A20</f>
        <v>1.7571414239676564E-3</v>
      </c>
      <c r="D20" s="2"/>
      <c r="E20" s="2">
        <f t="shared" si="7"/>
        <v>-5.4214432031556292E-3</v>
      </c>
      <c r="F20" s="2">
        <f t="shared" si="7"/>
        <v>1.9689277379875358E-2</v>
      </c>
      <c r="G20" s="2">
        <f t="shared" si="7"/>
        <v>3.4087098080517908E-2</v>
      </c>
      <c r="H20" s="2">
        <f t="shared" si="7"/>
        <v>3.4087098080517908E-2</v>
      </c>
      <c r="I20" s="2">
        <f t="shared" si="7"/>
        <v>4.3427124334661338E-2</v>
      </c>
      <c r="J20" s="2">
        <f t="shared" ref="J20:BH20" si="8">LOG10(J7)-$A20</f>
        <v>-9.5774029743134204E-3</v>
      </c>
      <c r="K20" s="2"/>
      <c r="L20" s="2">
        <f t="shared" si="8"/>
        <v>1.6751535748035673E-2</v>
      </c>
      <c r="M20" s="2">
        <f t="shared" si="8"/>
        <v>8.8189959114544081E-3</v>
      </c>
      <c r="N20" s="2">
        <f t="shared" si="8"/>
        <v>2.9340663056056204E-2</v>
      </c>
      <c r="O20" s="2"/>
      <c r="P20" s="2">
        <f t="shared" si="8"/>
        <v>2.9340663056056204E-2</v>
      </c>
      <c r="Q20" s="2">
        <f t="shared" si="8"/>
        <v>1.4781942885131238E-2</v>
      </c>
      <c r="R20" s="2">
        <f t="shared" si="8"/>
        <v>-4.6607370689347505E-2</v>
      </c>
      <c r="S20" s="2">
        <f t="shared" si="8"/>
        <v>-2.3303662260139024E-3</v>
      </c>
      <c r="T20" s="2">
        <f t="shared" si="8"/>
        <v>2.9340663056056204E-2</v>
      </c>
      <c r="U20" s="2"/>
      <c r="V20" s="2">
        <f t="shared" si="8"/>
        <v>5.0757163011062589E-2</v>
      </c>
      <c r="W20" s="2">
        <f t="shared" si="8"/>
        <v>9.8185233535812433E-3</v>
      </c>
      <c r="X20" s="2">
        <f t="shared" si="8"/>
        <v>3.7847246953824687E-2</v>
      </c>
      <c r="Y20" s="2">
        <f t="shared" si="8"/>
        <v>2.2607280397087814E-2</v>
      </c>
      <c r="Z20" s="2">
        <f t="shared" si="8"/>
        <v>1.6751535748035673E-2</v>
      </c>
      <c r="AA20" s="2">
        <f t="shared" si="8"/>
        <v>-1.5886876881320733E-2</v>
      </c>
      <c r="AB20" s="2">
        <f t="shared" si="8"/>
        <v>3.4087098080517908E-2</v>
      </c>
      <c r="AC20" s="2">
        <f t="shared" si="8"/>
        <v>-3.3582826393823151E-3</v>
      </c>
      <c r="AD20" s="2"/>
      <c r="AE20" s="2">
        <f t="shared" si="8"/>
        <v>1.1810703369365738E-2</v>
      </c>
      <c r="AF20" s="2">
        <f t="shared" si="8"/>
        <v>2.9340663056056204E-2</v>
      </c>
      <c r="AG20" s="2">
        <f t="shared" si="8"/>
        <v>3.8782219288897801E-2</v>
      </c>
      <c r="AH20" s="2">
        <f t="shared" si="8"/>
        <v>3.4087098080517908E-2</v>
      </c>
      <c r="AI20" s="2">
        <f t="shared" si="8"/>
        <v>2.2607280397087814E-2</v>
      </c>
      <c r="AJ20" s="2"/>
      <c r="AK20" s="2">
        <f t="shared" si="8"/>
        <v>4.7977219785302339E-3</v>
      </c>
      <c r="AL20" s="2">
        <f t="shared" si="8"/>
        <v>2.3575607402267051E-2</v>
      </c>
      <c r="AM20" s="2">
        <f t="shared" si="8"/>
        <v>2.7730354121158207E-3</v>
      </c>
      <c r="AN20" s="2">
        <f t="shared" si="8"/>
        <v>1.1810703369365738E-2</v>
      </c>
      <c r="AO20" s="2">
        <f t="shared" si="8"/>
        <v>4.7977219785302339E-3</v>
      </c>
      <c r="AP20" s="2">
        <f t="shared" si="8"/>
        <v>3.6910257416896908E-2</v>
      </c>
      <c r="AQ20" s="2">
        <f t="shared" si="8"/>
        <v>2.8385119256047808E-2</v>
      </c>
      <c r="AR20" s="2">
        <f t="shared" si="8"/>
        <v>3.1245466468794003E-2</v>
      </c>
      <c r="AS20" s="2">
        <f t="shared" si="8"/>
        <v>3.4087098080517908E-2</v>
      </c>
      <c r="AT20" s="2">
        <f t="shared" si="8"/>
        <v>3.8782219288897801E-2</v>
      </c>
      <c r="AU20" s="2">
        <f t="shared" si="8"/>
        <v>1.9689277379875358E-2</v>
      </c>
      <c r="AV20" s="2">
        <f t="shared" si="8"/>
        <v>2.742746841177568E-2</v>
      </c>
      <c r="AW20" s="2">
        <f t="shared" si="8"/>
        <v>8.8189959114544081E-3</v>
      </c>
      <c r="AX20" s="2">
        <f t="shared" si="8"/>
        <v>-1.1670392480157332E-2</v>
      </c>
      <c r="AY20" s="2">
        <f t="shared" si="8"/>
        <v>1.8712236513563685E-2</v>
      </c>
      <c r="AZ20" s="2">
        <f t="shared" si="8"/>
        <v>-1.0622636888963477E-2</v>
      </c>
      <c r="BA20" s="2">
        <f t="shared" si="8"/>
        <v>-7.4944518260209314E-3</v>
      </c>
      <c r="BB20" s="2">
        <f t="shared" si="8"/>
        <v>1.8712236513563685E-2</v>
      </c>
      <c r="BC20" s="2">
        <f t="shared" si="8"/>
        <v>2.0664125111085729E-2</v>
      </c>
      <c r="BD20" s="2">
        <f t="shared" si="8"/>
        <v>1.379378664106512E-2</v>
      </c>
      <c r="BE20" s="2">
        <f t="shared" si="8"/>
        <v>2.4541780174287542E-2</v>
      </c>
      <c r="BF20" s="2"/>
      <c r="BG20" s="2"/>
      <c r="BH20" s="2">
        <f t="shared" si="8"/>
        <v>1.4781942885131238E-2</v>
      </c>
    </row>
    <row r="21" spans="1:60">
      <c r="A21" s="9">
        <v>1.4284699409124848</v>
      </c>
      <c r="B21">
        <v>6</v>
      </c>
      <c r="C21" s="2">
        <f t="shared" ref="C21:I21" si="9">LOG10(C8)-$A21</f>
        <v>6.2891752921787836E-2</v>
      </c>
      <c r="D21" s="2">
        <f t="shared" si="9"/>
        <v>4.8651313807177576E-2</v>
      </c>
      <c r="E21" s="2">
        <f t="shared" si="9"/>
        <v>4.8651313807177576E-2</v>
      </c>
      <c r="F21" s="2">
        <f t="shared" si="9"/>
        <v>5.5829898434301084E-2</v>
      </c>
      <c r="G21" s="2">
        <f t="shared" si="9"/>
        <v>4.8651313807177576E-2</v>
      </c>
      <c r="H21" s="2">
        <f t="shared" si="9"/>
        <v>4.8651313807177576E-2</v>
      </c>
      <c r="I21" s="2">
        <f t="shared" si="9"/>
        <v>4.5746323163770475E-2</v>
      </c>
      <c r="J21" s="2">
        <f t="shared" ref="J21:BH21" si="10">LOG10(J8)-$A21</f>
        <v>4.8651313807177576E-2</v>
      </c>
      <c r="K21" s="2"/>
      <c r="L21" s="2">
        <f t="shared" si="10"/>
        <v>5.8668434564701721E-2</v>
      </c>
      <c r="M21" s="2"/>
      <c r="N21" s="2">
        <f t="shared" si="10"/>
        <v>7.3957179071947987E-2</v>
      </c>
      <c r="O21" s="2">
        <f t="shared" si="10"/>
        <v>7.3957179071947987E-2</v>
      </c>
      <c r="P21" s="2">
        <f t="shared" si="10"/>
        <v>3.2427901844062967E-2</v>
      </c>
      <c r="Q21" s="2">
        <f t="shared" si="10"/>
        <v>5.440364269626885E-2</v>
      </c>
      <c r="R21" s="2">
        <f t="shared" si="10"/>
        <v>4.8651313807177576E-2</v>
      </c>
      <c r="S21" s="2">
        <f t="shared" si="10"/>
        <v>4.2821770146453719E-2</v>
      </c>
      <c r="T21" s="2">
        <f t="shared" si="10"/>
        <v>2.4848399134552945E-2</v>
      </c>
      <c r="U21" s="2"/>
      <c r="V21" s="2">
        <f t="shared" si="10"/>
        <v>6.2891752921787836E-2</v>
      </c>
      <c r="W21" s="2">
        <f t="shared" si="10"/>
        <v>2.1779167406876354E-2</v>
      </c>
      <c r="X21" s="2">
        <f t="shared" si="10"/>
        <v>6.9840612877115626E-2</v>
      </c>
      <c r="Y21" s="2"/>
      <c r="Z21" s="2">
        <f t="shared" si="10"/>
        <v>5.2972687589820211E-2</v>
      </c>
      <c r="AA21" s="2">
        <f t="shared" si="10"/>
        <v>2.0236378992595005E-2</v>
      </c>
      <c r="AB21" s="2">
        <f t="shared" si="10"/>
        <v>6.5684653105958057E-2</v>
      </c>
      <c r="AC21" s="2">
        <f t="shared" si="10"/>
        <v>5.440364269626885E-2</v>
      </c>
      <c r="AD21" s="2"/>
      <c r="AE21" s="2">
        <f t="shared" si="10"/>
        <v>6.2891752921787836E-2</v>
      </c>
      <c r="AF21" s="2">
        <f t="shared" si="10"/>
        <v>6.9840612877115626E-2</v>
      </c>
      <c r="AG21" s="2">
        <f t="shared" si="10"/>
        <v>5.5829898434301084E-2</v>
      </c>
      <c r="AH21" s="2">
        <f t="shared" si="10"/>
        <v>7.258932130526663E-2</v>
      </c>
      <c r="AI21" s="2">
        <f t="shared" si="10"/>
        <v>3.6912910535933374E-2</v>
      </c>
      <c r="AJ21" s="2"/>
      <c r="AK21" s="2">
        <f t="shared" si="10"/>
        <v>4.5746323163770475E-2</v>
      </c>
      <c r="AL21" s="2"/>
      <c r="AM21" s="2">
        <f t="shared" si="10"/>
        <v>4.4993499619210287E-3</v>
      </c>
      <c r="AN21" s="2">
        <f t="shared" si="10"/>
        <v>6.2891752921787836E-2</v>
      </c>
      <c r="AO21" s="2"/>
      <c r="AP21" s="2"/>
      <c r="AQ21" s="2"/>
      <c r="AR21" s="2">
        <f t="shared" si="10"/>
        <v>6.0080775587959545E-2</v>
      </c>
      <c r="AS21" s="2">
        <f t="shared" si="10"/>
        <v>3.8397679441624755E-2</v>
      </c>
      <c r="AT21" s="2"/>
      <c r="AU21" s="2">
        <f t="shared" si="10"/>
        <v>4.8651313807177576E-2</v>
      </c>
      <c r="AV21" s="2">
        <f t="shared" si="10"/>
        <v>5.5829898434301084E-2</v>
      </c>
      <c r="AW21" s="2">
        <f t="shared" si="10"/>
        <v>1.8688090429734405E-2</v>
      </c>
      <c r="AX21" s="2">
        <f t="shared" si="10"/>
        <v>6.2891752921787836E-2</v>
      </c>
      <c r="AY21" s="2">
        <f t="shared" si="10"/>
        <v>5.8668434564701721E-2</v>
      </c>
      <c r="AZ21" s="2">
        <f t="shared" si="10"/>
        <v>1.8688090429734405E-2</v>
      </c>
      <c r="BA21" s="2">
        <f t="shared" si="10"/>
        <v>3.6912910535933374E-2</v>
      </c>
      <c r="BB21" s="2">
        <f t="shared" si="10"/>
        <v>3.6912910535933374E-2</v>
      </c>
      <c r="BC21" s="2">
        <f t="shared" si="10"/>
        <v>3.6912910535933374E-2</v>
      </c>
      <c r="BD21" s="2"/>
      <c r="BE21" s="2"/>
      <c r="BF21" s="2">
        <f t="shared" si="10"/>
        <v>2.6374919096025407E-2</v>
      </c>
      <c r="BG21" s="2"/>
      <c r="BH21" s="2">
        <f t="shared" si="10"/>
        <v>7.9385930783346215E-2</v>
      </c>
    </row>
    <row r="22" spans="1:60">
      <c r="A22" s="9">
        <v>1.5882910298599251</v>
      </c>
      <c r="B22">
        <v>10</v>
      </c>
      <c r="C22" s="2">
        <f t="shared" ref="C22:I22" si="11">LOG10(C9)-$A22</f>
        <v>-2.8303003514245084E-3</v>
      </c>
      <c r="D22" s="2"/>
      <c r="E22" s="2">
        <f t="shared" si="11"/>
        <v>-8.5074332431149813E-3</v>
      </c>
      <c r="F22" s="2">
        <f t="shared" si="11"/>
        <v>8.3060657665350313E-3</v>
      </c>
      <c r="G22" s="2"/>
      <c r="H22" s="2">
        <f t="shared" si="11"/>
        <v>1.3768961468037189E-2</v>
      </c>
      <c r="I22" s="2">
        <f t="shared" si="11"/>
        <v>1.3768961468037189E-2</v>
      </c>
      <c r="J22" s="2">
        <f t="shared" ref="J22:BH22" si="12">LOG10(J9)-$A22</f>
        <v>-1.4259762132206255E-2</v>
      </c>
      <c r="K22" s="2"/>
      <c r="L22" s="2">
        <f t="shared" si="12"/>
        <v>-1.4259762132206255E-2</v>
      </c>
      <c r="M22" s="2">
        <f t="shared" si="12"/>
        <v>2.7735771665740039E-3</v>
      </c>
      <c r="N22" s="2">
        <f t="shared" si="12"/>
        <v>1.3768961468037189E-2</v>
      </c>
      <c r="O22" s="2">
        <f t="shared" si="12"/>
        <v>-2.8303003514245084E-3</v>
      </c>
      <c r="P22" s="2">
        <f t="shared" si="12"/>
        <v>-8.5074332431149813E-3</v>
      </c>
      <c r="Q22" s="2">
        <f t="shared" si="12"/>
        <v>-8.5074332431149813E-3</v>
      </c>
      <c r="R22" s="2">
        <f t="shared" si="12"/>
        <v>5.4069573428217055E-4</v>
      </c>
      <c r="S22" s="2">
        <f t="shared" si="12"/>
        <v>2.7735771665740039E-3</v>
      </c>
      <c r="T22" s="2">
        <f t="shared" si="12"/>
        <v>2.7735771665740039E-3</v>
      </c>
      <c r="U22" s="2">
        <f t="shared" si="12"/>
        <v>-8.5074332431149813E-3</v>
      </c>
      <c r="V22" s="2">
        <f t="shared" si="12"/>
        <v>8.3060657665350313E-3</v>
      </c>
      <c r="W22" s="2">
        <f t="shared" si="12"/>
        <v>-2.0089305792930112E-2</v>
      </c>
      <c r="X22" s="2">
        <f t="shared" si="12"/>
        <v>2.4492826859810357E-2</v>
      </c>
      <c r="Y22" s="2">
        <f t="shared" si="12"/>
        <v>-2.0089305792930112E-2</v>
      </c>
      <c r="Z22" s="2">
        <f t="shared" si="12"/>
        <v>-8.5074332431149813E-3</v>
      </c>
      <c r="AA22" s="2">
        <f t="shared" si="12"/>
        <v>2.7735771665740039E-3</v>
      </c>
      <c r="AB22" s="2">
        <f t="shared" si="12"/>
        <v>2.9757066852167613E-2</v>
      </c>
      <c r="AC22" s="2">
        <f t="shared" si="12"/>
        <v>-3.198852909263783E-2</v>
      </c>
      <c r="AD22" s="2"/>
      <c r="AE22" s="2">
        <f t="shared" si="12"/>
        <v>-1.4259762132206255E-2</v>
      </c>
      <c r="AF22" s="2"/>
      <c r="AG22" s="2">
        <f t="shared" si="12"/>
        <v>-1.4259762132206255E-2</v>
      </c>
      <c r="AH22" s="2"/>
      <c r="AI22" s="2">
        <f t="shared" si="12"/>
        <v>7.2051919656490604E-3</v>
      </c>
      <c r="AJ22" s="2">
        <f t="shared" si="12"/>
        <v>-1.3103184932264034E-2</v>
      </c>
      <c r="AK22" s="2">
        <f t="shared" si="12"/>
        <v>-2.8303003514245084E-3</v>
      </c>
      <c r="AL22" s="2">
        <f t="shared" si="12"/>
        <v>1.5935023224544986E-2</v>
      </c>
      <c r="AM22" s="2">
        <f t="shared" si="12"/>
        <v>-1.4259762132206255E-2</v>
      </c>
      <c r="AN22" s="2">
        <f t="shared" si="12"/>
        <v>-1.4259762132206255E-2</v>
      </c>
      <c r="AO22" s="2"/>
      <c r="AP22" s="2"/>
      <c r="AQ22" s="2">
        <f t="shared" si="12"/>
        <v>1.3768961468037189E-2</v>
      </c>
      <c r="AR22" s="2">
        <f t="shared" si="12"/>
        <v>1.9163993354743392E-2</v>
      </c>
      <c r="AS22" s="2">
        <f t="shared" si="12"/>
        <v>1.3768961468037189E-2</v>
      </c>
      <c r="AT22" s="2"/>
      <c r="AU22" s="2">
        <f t="shared" si="12"/>
        <v>-8.5074332431149813E-3</v>
      </c>
      <c r="AV22" s="2">
        <f t="shared" si="12"/>
        <v>1.9163993354743392E-2</v>
      </c>
      <c r="AW22" s="2">
        <f t="shared" si="12"/>
        <v>-2.8303003514245084E-3</v>
      </c>
      <c r="AX22" s="2">
        <f t="shared" si="12"/>
        <v>2.9757066852167613E-2</v>
      </c>
      <c r="AY22" s="2">
        <f t="shared" si="12"/>
        <v>-8.5074332431149813E-3</v>
      </c>
      <c r="AZ22" s="2">
        <f t="shared" si="12"/>
        <v>-1.6582198051237507E-2</v>
      </c>
      <c r="BA22" s="2">
        <f t="shared" si="12"/>
        <v>-8.5074332431149813E-3</v>
      </c>
      <c r="BB22" s="2">
        <f t="shared" si="12"/>
        <v>1.3768961468037189E-2</v>
      </c>
      <c r="BC22" s="2">
        <f t="shared" si="12"/>
        <v>-8.5074332431149813E-3</v>
      </c>
      <c r="BD22" s="2"/>
      <c r="BE22" s="2"/>
      <c r="BF22" s="2">
        <f t="shared" si="12"/>
        <v>-2.8303003514245084E-3</v>
      </c>
      <c r="BG22" s="2">
        <f t="shared" si="12"/>
        <v>1.3768961468037189E-2</v>
      </c>
      <c r="BH22" s="2">
        <f t="shared" si="12"/>
        <v>2.4492826859810357E-2</v>
      </c>
    </row>
    <row r="23" spans="1:60">
      <c r="A23" s="9">
        <v>1.5857718008670618</v>
      </c>
      <c r="B23">
        <v>11</v>
      </c>
      <c r="C23" s="2">
        <f t="shared" ref="C23:I23" si="13">LOG10(C10)-$A23</f>
        <v>-1.1740533139342979E-2</v>
      </c>
      <c r="D23" s="2">
        <f t="shared" si="13"/>
        <v>2.2754232710132216E-2</v>
      </c>
      <c r="E23" s="2">
        <f t="shared" si="13"/>
        <v>8.1550380469308514E-4</v>
      </c>
      <c r="F23" s="2">
        <f t="shared" si="13"/>
        <v>1.1923385058450586E-2</v>
      </c>
      <c r="G23" s="2">
        <f t="shared" si="13"/>
        <v>1.5201094819686345E-2</v>
      </c>
      <c r="H23" s="2">
        <f t="shared" si="13"/>
        <v>1.1923385058450586E-2</v>
      </c>
      <c r="I23" s="2">
        <f t="shared" si="13"/>
        <v>2.0609564243543099E-2</v>
      </c>
      <c r="J23" s="2">
        <f t="shared" ref="J23:BH23" si="14">LOG10(J10)-$A23</f>
        <v>8.1550380469308514E-4</v>
      </c>
      <c r="K23" s="2">
        <f t="shared" si="14"/>
        <v>1.6288190460900465E-2</v>
      </c>
      <c r="L23" s="2">
        <f t="shared" si="14"/>
        <v>3.0599247271454466E-3</v>
      </c>
      <c r="M23" s="2">
        <f t="shared" si="14"/>
        <v>1.6288190460900465E-2</v>
      </c>
      <c r="N23" s="2">
        <f t="shared" si="14"/>
        <v>1.6288190460900465E-2</v>
      </c>
      <c r="O23" s="2">
        <f t="shared" si="14"/>
        <v>1.1923385058450586E-2</v>
      </c>
      <c r="P23" s="2">
        <f t="shared" si="14"/>
        <v>3.5404480907973435E-2</v>
      </c>
      <c r="Q23" s="2">
        <f t="shared" si="14"/>
        <v>-5.9882042502517052E-3</v>
      </c>
      <c r="R23" s="2">
        <f t="shared" si="14"/>
        <v>-3.7084379553531388E-3</v>
      </c>
      <c r="S23" s="2">
        <f t="shared" si="14"/>
        <v>3.0599247271454466E-3</v>
      </c>
      <c r="T23" s="2">
        <f t="shared" si="14"/>
        <v>1.1923385058450586E-2</v>
      </c>
      <c r="U23" s="2">
        <f t="shared" si="14"/>
        <v>9.7244209585123365E-3</v>
      </c>
      <c r="V23" s="2">
        <f t="shared" si="14"/>
        <v>1.8454252217408262E-2</v>
      </c>
      <c r="W23" s="2">
        <f t="shared" si="14"/>
        <v>-3.1107135856123236E-4</v>
      </c>
      <c r="X23" s="2">
        <f t="shared" si="14"/>
        <v>3.5404480907973435E-2</v>
      </c>
      <c r="Y23" s="2">
        <f t="shared" si="14"/>
        <v>1.8454252217408262E-2</v>
      </c>
      <c r="Z23" s="2">
        <f t="shared" si="14"/>
        <v>1.411127120662603E-2</v>
      </c>
      <c r="AA23" s="2">
        <f t="shared" si="14"/>
        <v>8.6207495083647778E-3</v>
      </c>
      <c r="AB23" s="2">
        <f t="shared" si="14"/>
        <v>5.4709636103360104E-2</v>
      </c>
      <c r="AC23" s="2">
        <f t="shared" si="14"/>
        <v>-1.4405764995311099E-3</v>
      </c>
      <c r="AD23" s="2">
        <f t="shared" si="14"/>
        <v>4.76966547125246E-2</v>
      </c>
      <c r="AE23" s="2"/>
      <c r="AF23" s="2"/>
      <c r="AG23" s="2">
        <f t="shared" si="14"/>
        <v>1.0825294759398307E-2</v>
      </c>
      <c r="AH23" s="2"/>
      <c r="AI23" s="2">
        <f t="shared" si="14"/>
        <v>1.7372571753120569E-2</v>
      </c>
      <c r="AJ23" s="2">
        <f t="shared" si="14"/>
        <v>1.1923385058450586E-2</v>
      </c>
      <c r="AK23" s="2">
        <f t="shared" si="14"/>
        <v>4.1778004586459083E-3</v>
      </c>
      <c r="AL23" s="2">
        <f t="shared" si="14"/>
        <v>2.9125415166072699E-2</v>
      </c>
      <c r="AM23" s="2">
        <f t="shared" si="14"/>
        <v>5.2928061594372799E-3</v>
      </c>
      <c r="AN23" s="2">
        <f t="shared" si="14"/>
        <v>-1.4405764995311099E-3</v>
      </c>
      <c r="AO23" s="2">
        <f t="shared" si="14"/>
        <v>3.2276295845030889E-2</v>
      </c>
      <c r="AP23" s="2">
        <f t="shared" si="14"/>
        <v>2.7012055852673633E-2</v>
      </c>
      <c r="AQ23" s="2">
        <f t="shared" si="14"/>
        <v>1.411127120662603E-2</v>
      </c>
      <c r="AR23" s="2">
        <f t="shared" si="14"/>
        <v>3.2276295845030889E-2</v>
      </c>
      <c r="AS23" s="2">
        <f t="shared" si="14"/>
        <v>1.411127120662603E-2</v>
      </c>
      <c r="AT23" s="2">
        <f t="shared" si="14"/>
        <v>5.7680875619125604E-2</v>
      </c>
      <c r="AU23" s="2">
        <f t="shared" si="14"/>
        <v>5.2928061594372799E-3</v>
      </c>
      <c r="AV23" s="2">
        <f t="shared" si="14"/>
        <v>2.0609564243543099E-2</v>
      </c>
      <c r="AW23" s="2">
        <f t="shared" si="14"/>
        <v>1.0825294759398307E-2</v>
      </c>
      <c r="AX23" s="2">
        <f t="shared" si="14"/>
        <v>3.1228540253837034E-2</v>
      </c>
      <c r="AY23" s="2">
        <f t="shared" si="14"/>
        <v>7.5142661533955657E-3</v>
      </c>
      <c r="AZ23" s="2">
        <f t="shared" si="14"/>
        <v>-3.1107135856123236E-4</v>
      </c>
      <c r="BA23" s="2">
        <f t="shared" si="14"/>
        <v>3.0599247271454466E-3</v>
      </c>
      <c r="BB23" s="2">
        <f t="shared" si="14"/>
        <v>2.7012055852673633E-2</v>
      </c>
      <c r="BC23" s="2">
        <f t="shared" si="14"/>
        <v>8.6207495083647778E-3</v>
      </c>
      <c r="BD23" s="2">
        <f t="shared" si="14"/>
        <v>1.6288190460900465E-2</v>
      </c>
      <c r="BE23" s="2">
        <f t="shared" si="14"/>
        <v>2.595150714028005E-2</v>
      </c>
      <c r="BF23" s="2"/>
      <c r="BG23" s="2"/>
      <c r="BH23" s="2">
        <f t="shared" si="14"/>
        <v>2.2754232710132216E-2</v>
      </c>
    </row>
    <row r="24" spans="1:60">
      <c r="A24" s="9">
        <v>1.4710386699273239</v>
      </c>
      <c r="B24">
        <v>12</v>
      </c>
      <c r="C24" s="2">
        <f t="shared" ref="C24:I24" si="15">LOG10(C11)-$A24</f>
        <v>3.411130839258214E-2</v>
      </c>
      <c r="D24" s="2">
        <f t="shared" si="15"/>
        <v>2.0323023906948734E-2</v>
      </c>
      <c r="E24" s="2">
        <f t="shared" si="15"/>
        <v>2.0323023906948734E-2</v>
      </c>
      <c r="F24" s="2">
        <f t="shared" si="15"/>
        <v>4.7475269950563614E-2</v>
      </c>
      <c r="G24" s="2"/>
      <c r="H24" s="2">
        <f t="shared" si="15"/>
        <v>2.0323023906948734E-2</v>
      </c>
      <c r="I24" s="2">
        <f t="shared" si="15"/>
        <v>6.0440247114931234E-2</v>
      </c>
      <c r="J24" s="2">
        <f t="shared" ref="J24:BH24" si="16">LOG10(J11)-$A24</f>
        <v>3.411130839258214E-2</v>
      </c>
      <c r="K24" s="2">
        <f t="shared" si="16"/>
        <v>4.7475269950563614E-2</v>
      </c>
      <c r="L24" s="2">
        <f t="shared" si="16"/>
        <v>3.411130839258214E-2</v>
      </c>
      <c r="M24" s="2">
        <f t="shared" si="16"/>
        <v>3.411130839258214E-2</v>
      </c>
      <c r="N24" s="2">
        <f t="shared" si="16"/>
        <v>4.7475269950563614E-2</v>
      </c>
      <c r="O24" s="2">
        <f t="shared" si="16"/>
        <v>4.7475269950563614E-2</v>
      </c>
      <c r="P24" s="2">
        <f t="shared" si="16"/>
        <v>4.7475269950563614E-2</v>
      </c>
      <c r="Q24" s="2">
        <f t="shared" si="16"/>
        <v>2.0323023906948734E-2</v>
      </c>
      <c r="R24" s="2">
        <f t="shared" si="16"/>
        <v>6.0825847923384746E-3</v>
      </c>
      <c r="S24" s="2">
        <f t="shared" si="16"/>
        <v>3.411130839258214E-2</v>
      </c>
      <c r="T24" s="2">
        <f t="shared" si="16"/>
        <v>3.411130839258214E-2</v>
      </c>
      <c r="U24" s="2"/>
      <c r="V24" s="2">
        <f t="shared" si="16"/>
        <v>4.7475269950563614E-2</v>
      </c>
      <c r="W24" s="2">
        <f t="shared" si="16"/>
        <v>2.7271883862276525E-2</v>
      </c>
      <c r="X24" s="2">
        <f t="shared" si="16"/>
        <v>4.7475269950563614E-2</v>
      </c>
      <c r="Y24" s="2"/>
      <c r="Z24" s="2">
        <f t="shared" si="16"/>
        <v>3.411130839258214E-2</v>
      </c>
      <c r="AA24" s="2">
        <f t="shared" si="16"/>
        <v>2.0323023906948734E-2</v>
      </c>
      <c r="AB24" s="2">
        <f t="shared" si="16"/>
        <v>6.0440247114931234E-2</v>
      </c>
      <c r="AC24" s="2">
        <f t="shared" si="16"/>
        <v>2.0323023906948734E-2</v>
      </c>
      <c r="AD24" s="2">
        <f t="shared" si="16"/>
        <v>4.7475269950563614E-2</v>
      </c>
      <c r="AE24" s="2">
        <f t="shared" si="16"/>
        <v>3.411130839258214E-2</v>
      </c>
      <c r="AF24" s="2"/>
      <c r="AG24" s="2">
        <f t="shared" si="16"/>
        <v>3.411130839258214E-2</v>
      </c>
      <c r="AH24" s="2">
        <f t="shared" si="16"/>
        <v>2.0323023906948734E-2</v>
      </c>
      <c r="AI24" s="2">
        <f t="shared" si="16"/>
        <v>3.411130839258214E-2</v>
      </c>
      <c r="AJ24" s="2">
        <f t="shared" si="16"/>
        <v>3.411130839258214E-2</v>
      </c>
      <c r="AK24" s="2">
        <f t="shared" si="16"/>
        <v>3.411130839258214E-2</v>
      </c>
      <c r="AL24" s="2">
        <f t="shared" si="16"/>
        <v>6.0440247114931234E-2</v>
      </c>
      <c r="AM24" s="2">
        <f t="shared" si="16"/>
        <v>2.0323023906948734E-2</v>
      </c>
      <c r="AN24" s="2">
        <f t="shared" si="16"/>
        <v>3.411130839258214E-2</v>
      </c>
      <c r="AO24" s="2"/>
      <c r="AP24" s="2">
        <f t="shared" si="16"/>
        <v>3.411130839258214E-2</v>
      </c>
      <c r="AQ24" s="2">
        <f t="shared" si="16"/>
        <v>3.411130839258214E-2</v>
      </c>
      <c r="AR24" s="2">
        <f t="shared" si="16"/>
        <v>4.7475269950563614E-2</v>
      </c>
      <c r="AS24" s="2">
        <f t="shared" si="16"/>
        <v>2.0323023906948734E-2</v>
      </c>
      <c r="AT24" s="2">
        <f t="shared" si="16"/>
        <v>6.0440247114931234E-2</v>
      </c>
      <c r="AU24" s="2">
        <f t="shared" si="16"/>
        <v>4.7475269950563614E-2</v>
      </c>
      <c r="AV24" s="2">
        <f t="shared" si="16"/>
        <v>4.7475269950563614E-2</v>
      </c>
      <c r="AW24" s="2">
        <f t="shared" si="16"/>
        <v>3.411130839258214E-2</v>
      </c>
      <c r="AX24" s="2">
        <f t="shared" si="16"/>
        <v>4.4835173784355087E-2</v>
      </c>
      <c r="AY24" s="2">
        <f t="shared" si="16"/>
        <v>2.0323023906948734E-2</v>
      </c>
      <c r="AZ24" s="2">
        <f t="shared" si="16"/>
        <v>2.0323023906948734E-2</v>
      </c>
      <c r="BA24" s="2">
        <f t="shared" si="16"/>
        <v>4.7475269950563614E-2</v>
      </c>
      <c r="BB24" s="2">
        <f t="shared" si="16"/>
        <v>3.411130839258214E-2</v>
      </c>
      <c r="BC24" s="2">
        <f t="shared" si="16"/>
        <v>2.0323023906948734E-2</v>
      </c>
      <c r="BD24" s="2"/>
      <c r="BE24" s="2"/>
      <c r="BF24" s="2">
        <f t="shared" si="16"/>
        <v>3.411130839258214E-2</v>
      </c>
      <c r="BG24" s="2"/>
      <c r="BH24" s="2">
        <f t="shared" si="16"/>
        <v>4.7475269950563614E-2</v>
      </c>
    </row>
    <row r="25" spans="1:60">
      <c r="A25" s="9">
        <v>1.38232763007427</v>
      </c>
      <c r="B25">
        <v>13</v>
      </c>
      <c r="C25" s="2">
        <f t="shared" ref="C25:I25" si="17">LOG10(C12)-$A25</f>
        <v>4.0918243862537951E-2</v>
      </c>
      <c r="D25" s="2"/>
      <c r="E25" s="2">
        <f t="shared" si="17"/>
        <v>6.838454290262419E-3</v>
      </c>
      <c r="F25" s="2">
        <f t="shared" si="17"/>
        <v>3.2645717896548021E-2</v>
      </c>
      <c r="G25" s="2"/>
      <c r="H25" s="2">
        <f t="shared" si="17"/>
        <v>1.9072910707274238E-2</v>
      </c>
      <c r="I25" s="2">
        <f t="shared" si="17"/>
        <v>4.9036134084717409E-2</v>
      </c>
      <c r="J25" s="2">
        <f t="shared" ref="J25:BH25" si="18">LOG10(J12)-$A25</f>
        <v>2.4212550359685281E-2</v>
      </c>
      <c r="K25" s="2"/>
      <c r="L25" s="2">
        <f t="shared" si="18"/>
        <v>3.2645717896548021E-2</v>
      </c>
      <c r="M25" s="2">
        <f t="shared" si="18"/>
        <v>2.4212550359685281E-2</v>
      </c>
      <c r="N25" s="2">
        <f t="shared" si="18"/>
        <v>3.2645717896548021E-2</v>
      </c>
      <c r="O25" s="2">
        <f t="shared" si="18"/>
        <v>4.9036134084717409E-2</v>
      </c>
      <c r="P25" s="2">
        <f t="shared" si="18"/>
        <v>4.0918243862537951E-2</v>
      </c>
      <c r="Q25" s="2">
        <f t="shared" si="18"/>
        <v>2.4212550359685281E-2</v>
      </c>
      <c r="R25" s="2"/>
      <c r="S25" s="2">
        <f t="shared" si="18"/>
        <v>3.2645717896548021E-2</v>
      </c>
      <c r="T25" s="2">
        <f t="shared" si="18"/>
        <v>2.4212550359685281E-2</v>
      </c>
      <c r="U25" s="2">
        <f t="shared" si="18"/>
        <v>-2.1163883626640345E-3</v>
      </c>
      <c r="V25" s="2">
        <f t="shared" si="18"/>
        <v>4.0918243862537951E-2</v>
      </c>
      <c r="W25" s="2">
        <f t="shared" si="18"/>
        <v>3.2645717896548021E-2</v>
      </c>
      <c r="X25" s="2">
        <f t="shared" si="18"/>
        <v>3.2645717896548021E-2</v>
      </c>
      <c r="Y25" s="2">
        <f t="shared" si="18"/>
        <v>3.2645717896548021E-2</v>
      </c>
      <c r="Z25" s="2">
        <f t="shared" si="18"/>
        <v>1.5612378597767762E-2</v>
      </c>
      <c r="AA25" s="2">
        <f t="shared" si="18"/>
        <v>4.9036134084717409E-2</v>
      </c>
      <c r="AB25" s="2">
        <f t="shared" si="18"/>
        <v>4.9036134084717409E-2</v>
      </c>
      <c r="AC25" s="2">
        <f t="shared" si="18"/>
        <v>1.5612378597767762E-2</v>
      </c>
      <c r="AD25" s="2"/>
      <c r="AE25" s="2"/>
      <c r="AF25" s="2">
        <f t="shared" si="18"/>
        <v>4.9036134084717409E-2</v>
      </c>
      <c r="AG25" s="2">
        <f t="shared" si="18"/>
        <v>3.2645717896548021E-2</v>
      </c>
      <c r="AH25" s="2"/>
      <c r="AI25" s="2">
        <f t="shared" si="18"/>
        <v>2.2506086545668103E-2</v>
      </c>
      <c r="AJ25" s="2">
        <f t="shared" si="18"/>
        <v>1.2124050751946225E-2</v>
      </c>
      <c r="AK25" s="2">
        <f t="shared" si="18"/>
        <v>4.0918243862537951E-2</v>
      </c>
      <c r="AL25" s="2">
        <f t="shared" si="18"/>
        <v>3.431287726401111E-2</v>
      </c>
      <c r="AM25" s="2">
        <f t="shared" si="18"/>
        <v>6.838454290262419E-3</v>
      </c>
      <c r="AN25" s="2">
        <f t="shared" si="18"/>
        <v>3.2645717896548021E-2</v>
      </c>
      <c r="AO25" s="2">
        <f t="shared" si="18"/>
        <v>3.9276296795561105E-2</v>
      </c>
      <c r="AP25" s="2"/>
      <c r="AQ25" s="2">
        <f t="shared" si="18"/>
        <v>4.0918243862537951E-2</v>
      </c>
      <c r="AR25" s="2">
        <f t="shared" si="18"/>
        <v>2.4212550359685281E-2</v>
      </c>
      <c r="AS25" s="2">
        <f t="shared" si="18"/>
        <v>3.2645717896548021E-2</v>
      </c>
      <c r="AT25" s="2">
        <f t="shared" si="18"/>
        <v>3.431287726401111E-2</v>
      </c>
      <c r="AU25" s="2">
        <f t="shared" si="18"/>
        <v>4.0918243862537951E-2</v>
      </c>
      <c r="AV25" s="2">
        <f t="shared" si="18"/>
        <v>4.0918243862537951E-2</v>
      </c>
      <c r="AW25" s="2">
        <f t="shared" si="18"/>
        <v>3.2645717896548021E-2</v>
      </c>
      <c r="AX25" s="2">
        <f t="shared" si="18"/>
        <v>2.9292075888960323E-2</v>
      </c>
      <c r="AY25" s="2">
        <f t="shared" si="18"/>
        <v>1.5612378597767762E-2</v>
      </c>
      <c r="AZ25" s="2">
        <f t="shared" si="18"/>
        <v>1.4877359061613582E-3</v>
      </c>
      <c r="BA25" s="2">
        <f t="shared" si="18"/>
        <v>5.700506375599268E-2</v>
      </c>
      <c r="BB25" s="2">
        <f t="shared" si="18"/>
        <v>2.4212550359685281E-2</v>
      </c>
      <c r="BC25" s="2">
        <f t="shared" si="18"/>
        <v>2.4212550359685281E-2</v>
      </c>
      <c r="BD25" s="2"/>
      <c r="BE25" s="2"/>
      <c r="BF25" s="2">
        <f t="shared" si="18"/>
        <v>3.2645717896548021E-2</v>
      </c>
      <c r="BG25" s="2">
        <f t="shared" si="18"/>
        <v>3.2645717896548021E-2</v>
      </c>
      <c r="BH25" s="2">
        <f t="shared" si="18"/>
        <v>2.4212550359685281E-2</v>
      </c>
    </row>
    <row r="26" spans="1:60">
      <c r="A26" s="9">
        <v>1.4119678378310929</v>
      </c>
      <c r="B26">
        <v>14</v>
      </c>
      <c r="C26" s="2">
        <f t="shared" ref="C26:I26" si="19">LOG10(C13)-$A26</f>
        <v>5.0430160067863161E-2</v>
      </c>
      <c r="D26" s="2"/>
      <c r="E26" s="2">
        <f t="shared" si="19"/>
        <v>1.9395926327894442E-2</v>
      </c>
      <c r="F26" s="2">
        <f t="shared" si="19"/>
        <v>3.5190193511126289E-2</v>
      </c>
      <c r="G26" s="2"/>
      <c r="H26" s="2">
        <f t="shared" si="19"/>
        <v>3.5190193511126289E-2</v>
      </c>
      <c r="I26" s="2">
        <f t="shared" si="19"/>
        <v>6.515341688856946E-2</v>
      </c>
      <c r="J26" s="2">
        <f t="shared" ref="J26:BH26" si="20">LOG10(J13)-$A26</f>
        <v>2.7364855999169713E-2</v>
      </c>
      <c r="K26" s="2"/>
      <c r="L26" s="2">
        <f t="shared" si="20"/>
        <v>3.5190193511126289E-2</v>
      </c>
      <c r="M26" s="2">
        <f t="shared" si="20"/>
        <v>2.7364855999169713E-2</v>
      </c>
      <c r="N26" s="2">
        <f t="shared" si="20"/>
        <v>4.287702217741729E-2</v>
      </c>
      <c r="O26" s="2">
        <f t="shared" si="20"/>
        <v>4.287702217741729E-2</v>
      </c>
      <c r="P26" s="2">
        <f t="shared" si="20"/>
        <v>5.0430160067863161E-2</v>
      </c>
      <c r="Q26" s="2">
        <f t="shared" si="20"/>
        <v>2.7364855999169713E-2</v>
      </c>
      <c r="R26" s="2"/>
      <c r="S26" s="2">
        <f t="shared" si="20"/>
        <v>2.7364855999169713E-2</v>
      </c>
      <c r="T26" s="2">
        <f t="shared" si="20"/>
        <v>5.0430160067863161E-2</v>
      </c>
      <c r="U26" s="2">
        <f t="shared" si="20"/>
        <v>1.1278036105714984E-2</v>
      </c>
      <c r="V26" s="2">
        <f t="shared" si="20"/>
        <v>4.287702217741729E-2</v>
      </c>
      <c r="W26" s="2">
        <f t="shared" si="20"/>
        <v>2.7364855999169713E-2</v>
      </c>
      <c r="X26" s="2">
        <f t="shared" si="20"/>
        <v>4.287702217741729E-2</v>
      </c>
      <c r="Y26" s="2">
        <f t="shared" si="20"/>
        <v>2.7364855999169713E-2</v>
      </c>
      <c r="Z26" s="2">
        <f t="shared" si="20"/>
        <v>1.9395926327894442E-2</v>
      </c>
      <c r="AA26" s="2">
        <f t="shared" si="20"/>
        <v>5.0430160067863161E-2</v>
      </c>
      <c r="AB26" s="2">
        <f t="shared" si="20"/>
        <v>5.7854178147070057E-2</v>
      </c>
      <c r="AC26" s="2">
        <f t="shared" si="20"/>
        <v>1.9395926327894442E-2</v>
      </c>
      <c r="AD26" s="2"/>
      <c r="AE26" s="2">
        <f t="shared" si="20"/>
        <v>1.9395926327894442E-2</v>
      </c>
      <c r="AF26" s="2"/>
      <c r="AG26" s="2">
        <f t="shared" si="20"/>
        <v>5.0430160067863161E-2</v>
      </c>
      <c r="AH26" s="2"/>
      <c r="AI26" s="2">
        <f t="shared" si="20"/>
        <v>2.4194809209663104E-2</v>
      </c>
      <c r="AJ26" s="2">
        <f t="shared" si="20"/>
        <v>3.0055101397250539E-3</v>
      </c>
      <c r="AK26" s="2">
        <f t="shared" si="20"/>
        <v>3.5190193511126289E-2</v>
      </c>
      <c r="AL26" s="2">
        <f t="shared" si="20"/>
        <v>3.9818597693197288E-2</v>
      </c>
      <c r="AM26" s="2">
        <f t="shared" si="20"/>
        <v>1.1278036105714984E-2</v>
      </c>
      <c r="AN26" s="2">
        <f t="shared" si="20"/>
        <v>4.287702217741729E-2</v>
      </c>
      <c r="AO26" s="2"/>
      <c r="AP26" s="2"/>
      <c r="AQ26" s="2">
        <f t="shared" si="20"/>
        <v>4.287702217741729E-2</v>
      </c>
      <c r="AR26" s="2">
        <f t="shared" si="20"/>
        <v>4.287702217741729E-2</v>
      </c>
      <c r="AS26" s="2">
        <f t="shared" si="20"/>
        <v>4.287702217741729E-2</v>
      </c>
      <c r="AT26" s="2">
        <f t="shared" si="20"/>
        <v>5.7854178147070057E-2</v>
      </c>
      <c r="AU26" s="2">
        <f t="shared" si="20"/>
        <v>3.0055101397250539E-3</v>
      </c>
      <c r="AV26" s="2">
        <f t="shared" si="20"/>
        <v>4.287702217741729E-2</v>
      </c>
      <c r="AW26" s="2">
        <f t="shared" si="20"/>
        <v>4.287702217741729E-2</v>
      </c>
      <c r="AX26" s="2">
        <f t="shared" si="20"/>
        <v>4.4398195297950194E-2</v>
      </c>
      <c r="AY26" s="2">
        <f t="shared" si="20"/>
        <v>1.9395926327894442E-2</v>
      </c>
      <c r="AZ26" s="2">
        <f t="shared" si="20"/>
        <v>1.1278036105714984E-2</v>
      </c>
      <c r="BA26" s="2">
        <f t="shared" si="20"/>
        <v>5.0430160067863161E-2</v>
      </c>
      <c r="BB26" s="2">
        <f t="shared" si="20"/>
        <v>5.0430160067863161E-2</v>
      </c>
      <c r="BC26" s="2">
        <f t="shared" si="20"/>
        <v>3.5190193511126289E-2</v>
      </c>
      <c r="BD26" s="2"/>
      <c r="BE26" s="2"/>
      <c r="BF26" s="2">
        <f t="shared" si="20"/>
        <v>4.287702217741729E-2</v>
      </c>
      <c r="BG26" s="2">
        <f t="shared" si="20"/>
        <v>3.5190193511126289E-2</v>
      </c>
      <c r="BH26" s="2">
        <f t="shared" si="20"/>
        <v>2.7364855999169713E-2</v>
      </c>
    </row>
    <row r="27" spans="1:60">
      <c r="A27" s="9">
        <v>1.5308177225751811</v>
      </c>
      <c r="B27">
        <v>7</v>
      </c>
      <c r="C27" s="2">
        <f t="shared" ref="C27:I27" si="21">LOG10(C14)-$A27</f>
        <v>3.1475141881293522E-2</v>
      </c>
      <c r="D27" s="2"/>
      <c r="E27" s="2">
        <f t="shared" si="21"/>
        <v>1.3250321775094553E-2</v>
      </c>
      <c r="F27" s="2">
        <f t="shared" si="21"/>
        <v>5.4643006933319471E-2</v>
      </c>
      <c r="G27" s="2"/>
      <c r="H27" s="2">
        <f t="shared" si="21"/>
        <v>7.1242268752781168E-2</v>
      </c>
      <c r="I27" s="2">
        <f t="shared" si="21"/>
        <v>7.1242268752781168E-2</v>
      </c>
      <c r="J27" s="2">
        <f t="shared" ref="J27:BH27" si="22">LOG10(J14)-$A27</f>
        <v>4.3213545152537725E-2</v>
      </c>
      <c r="K27" s="2"/>
      <c r="L27" s="2">
        <f t="shared" si="22"/>
        <v>4.8965874041628998E-2</v>
      </c>
      <c r="M27" s="2">
        <f t="shared" si="22"/>
        <v>4.8965874041628998E-2</v>
      </c>
      <c r="N27" s="2">
        <f t="shared" si="22"/>
        <v>3.7384001491813867E-2</v>
      </c>
      <c r="O27" s="2">
        <f t="shared" si="22"/>
        <v>7.1242268752781168E-2</v>
      </c>
      <c r="P27" s="2">
        <f t="shared" si="22"/>
        <v>8.1966134144554337E-2</v>
      </c>
      <c r="Q27" s="2">
        <f t="shared" si="22"/>
        <v>4.8965874041628998E-2</v>
      </c>
      <c r="R27" s="2"/>
      <c r="S27" s="2">
        <f t="shared" si="22"/>
        <v>7.0013724980930725E-3</v>
      </c>
      <c r="T27" s="2">
        <f t="shared" si="22"/>
        <v>4.8965874041628998E-2</v>
      </c>
      <c r="U27" s="2"/>
      <c r="V27" s="2">
        <f t="shared" si="22"/>
        <v>6.0246884451317984E-2</v>
      </c>
      <c r="W27" s="2">
        <f t="shared" si="22"/>
        <v>3.7384001491813867E-2</v>
      </c>
      <c r="X27" s="2">
        <f t="shared" si="22"/>
        <v>6.5779373051279011E-2</v>
      </c>
      <c r="Y27" s="2">
        <f t="shared" si="22"/>
        <v>3.7384001491813867E-2</v>
      </c>
      <c r="Z27" s="2">
        <f t="shared" si="22"/>
        <v>3.1475141881293522E-2</v>
      </c>
      <c r="AA27" s="2">
        <f t="shared" si="22"/>
        <v>4.8965874041628998E-2</v>
      </c>
      <c r="AB27" s="2">
        <f t="shared" si="22"/>
        <v>6.0246884451317984E-2</v>
      </c>
      <c r="AC27" s="2">
        <f t="shared" si="22"/>
        <v>1.3250321775094553E-2</v>
      </c>
      <c r="AD27" s="2"/>
      <c r="AE27" s="2">
        <f t="shared" si="22"/>
        <v>4.8965874041628998E-2</v>
      </c>
      <c r="AF27" s="2">
        <f t="shared" si="22"/>
        <v>6.5779373051279011E-2</v>
      </c>
      <c r="AG27" s="2">
        <f t="shared" si="22"/>
        <v>9.243156782271944E-2</v>
      </c>
      <c r="AH27" s="2">
        <f t="shared" si="22"/>
        <v>8.1966134144554337E-2</v>
      </c>
      <c r="AI27" s="2">
        <f t="shared" si="22"/>
        <v>2.9088902460931321E-2</v>
      </c>
      <c r="AJ27" s="2"/>
      <c r="AK27" s="2">
        <f t="shared" si="22"/>
        <v>6.0246884451317984E-2</v>
      </c>
      <c r="AL27" s="2">
        <f t="shared" si="22"/>
        <v>8.1966134144554337E-2</v>
      </c>
      <c r="AM27" s="2">
        <f t="shared" si="22"/>
        <v>4.3213545152537725E-2</v>
      </c>
      <c r="AN27" s="2">
        <f t="shared" si="22"/>
        <v>4.8965874041628998E-2</v>
      </c>
      <c r="AO27" s="2"/>
      <c r="AP27" s="2">
        <f t="shared" si="22"/>
        <v>7.6637300639487371E-2</v>
      </c>
      <c r="AQ27" s="2">
        <f t="shared" si="22"/>
        <v>7.1242268752781168E-2</v>
      </c>
      <c r="AR27" s="2">
        <f t="shared" si="22"/>
        <v>4.3213545152537725E-2</v>
      </c>
      <c r="AS27" s="2">
        <f t="shared" si="22"/>
        <v>6.5779373051279011E-2</v>
      </c>
      <c r="AT27" s="2">
        <f t="shared" si="22"/>
        <v>8.6182618545717737E-2</v>
      </c>
      <c r="AU27" s="2">
        <f t="shared" si="22"/>
        <v>6.0246884451317984E-2</v>
      </c>
      <c r="AV27" s="2">
        <f t="shared" si="22"/>
        <v>5.4643006933319471E-2</v>
      </c>
      <c r="AW27" s="2">
        <f t="shared" si="22"/>
        <v>3.7384001491813867E-2</v>
      </c>
      <c r="AX27" s="2">
        <f t="shared" si="22"/>
        <v>5.2381051393441513E-2</v>
      </c>
      <c r="AY27" s="2">
        <f t="shared" si="22"/>
        <v>2.548477819210615E-2</v>
      </c>
      <c r="AZ27" s="2"/>
      <c r="BA27" s="2">
        <f t="shared" si="22"/>
        <v>3.1475141881293522E-2</v>
      </c>
      <c r="BB27" s="2">
        <f t="shared" si="22"/>
        <v>8.1966134144554337E-2</v>
      </c>
      <c r="BC27" s="2">
        <f t="shared" si="22"/>
        <v>6.0246884451317984E-2</v>
      </c>
      <c r="BD27" s="2"/>
      <c r="BE27" s="2"/>
      <c r="BF27" s="2">
        <f t="shared" si="22"/>
        <v>3.7384001491813867E-2</v>
      </c>
      <c r="BG27" s="2">
        <f t="shared" si="22"/>
        <v>4.8965874041628998E-2</v>
      </c>
      <c r="BH27" s="2">
        <f t="shared" si="22"/>
        <v>4.3213545152537725E-2</v>
      </c>
    </row>
    <row r="28" spans="1:60">
      <c r="A28" s="9">
        <v>1.0924544364730981</v>
      </c>
      <c r="B28">
        <v>8</v>
      </c>
      <c r="C28" s="2">
        <f t="shared" ref="C28:I28" si="23">LOG10(C15)-$A28</f>
        <v>5.367359920513981E-2</v>
      </c>
      <c r="D28" s="2"/>
      <c r="E28" s="2">
        <f t="shared" si="23"/>
        <v>-1.3273190425473258E-2</v>
      </c>
      <c r="F28" s="2">
        <f t="shared" si="23"/>
        <v>6.8913565761876683E-2</v>
      </c>
      <c r="G28" s="2"/>
      <c r="H28" s="2">
        <f t="shared" si="23"/>
        <v>2.1488915833738576E-2</v>
      </c>
      <c r="I28" s="2">
        <f t="shared" si="23"/>
        <v>5.367359920513981E-2</v>
      </c>
      <c r="J28" s="2">
        <f t="shared" ref="J28:BH28" si="24">LOG10(J15)-$A28</f>
        <v>2.1488915833738576E-2</v>
      </c>
      <c r="K28" s="2"/>
      <c r="L28" s="2">
        <f t="shared" si="24"/>
        <v>2.1488915833738576E-2</v>
      </c>
      <c r="M28" s="2">
        <f t="shared" si="24"/>
        <v>3.7879332021907963E-2</v>
      </c>
      <c r="N28" s="2"/>
      <c r="O28" s="2"/>
      <c r="P28" s="2">
        <f t="shared" si="24"/>
        <v>6.8913565761876683E-2</v>
      </c>
      <c r="Q28" s="2">
        <f t="shared" si="24"/>
        <v>3.7879332021907963E-2</v>
      </c>
      <c r="R28" s="2">
        <f t="shared" si="24"/>
        <v>-3.1756596119486558E-2</v>
      </c>
      <c r="S28" s="2">
        <f t="shared" si="24"/>
        <v>3.7879332021907963E-2</v>
      </c>
      <c r="T28" s="2">
        <f t="shared" si="24"/>
        <v>5.367359920513981E-2</v>
      </c>
      <c r="U28" s="2"/>
      <c r="V28" s="2">
        <f t="shared" si="24"/>
        <v>8.3636822582583203E-2</v>
      </c>
      <c r="W28" s="2">
        <f t="shared" si="24"/>
        <v>3.7879332021907963E-2</v>
      </c>
      <c r="X28" s="2">
        <f t="shared" si="24"/>
        <v>7.7807278921859346E-2</v>
      </c>
      <c r="Y28" s="2">
        <f t="shared" si="24"/>
        <v>3.7879332021907963E-2</v>
      </c>
      <c r="Z28" s="2">
        <f t="shared" si="24"/>
        <v>8.3636822582583203E-2</v>
      </c>
      <c r="AA28" s="2">
        <f t="shared" si="24"/>
        <v>2.1488915833738576E-2</v>
      </c>
      <c r="AB28" s="2"/>
      <c r="AC28" s="2">
        <f t="shared" si="24"/>
        <v>3.7879332021907963E-2</v>
      </c>
      <c r="AD28" s="2"/>
      <c r="AE28" s="2">
        <f t="shared" si="24"/>
        <v>0.12502950774080812</v>
      </c>
      <c r="AF28" s="2">
        <f t="shared" si="24"/>
        <v>9.7877261697193241E-2</v>
      </c>
      <c r="AG28" s="2">
        <f t="shared" si="24"/>
        <v>8.3636822582583203E-2</v>
      </c>
      <c r="AH28" s="2">
        <f t="shared" si="24"/>
        <v>4.4266130683308536E-2</v>
      </c>
      <c r="AI28" s="2">
        <f t="shared" si="24"/>
        <v>0.10067016188136346</v>
      </c>
      <c r="AJ28" s="2"/>
      <c r="AK28" s="2">
        <f t="shared" si="24"/>
        <v>-3.1756596119486558E-2</v>
      </c>
      <c r="AL28" s="2">
        <f t="shared" si="24"/>
        <v>-2.5493250337000894E-3</v>
      </c>
      <c r="AM28" s="2">
        <f t="shared" si="24"/>
        <v>2.1488915833738576E-2</v>
      </c>
      <c r="AN28" s="2"/>
      <c r="AO28" s="2"/>
      <c r="AP28" s="2">
        <f t="shared" si="24"/>
        <v>5.367359920513981E-2</v>
      </c>
      <c r="AQ28" s="2">
        <f t="shared" si="24"/>
        <v>2.1488915833738576E-2</v>
      </c>
      <c r="AR28" s="2">
        <f t="shared" si="24"/>
        <v>3.7879332021907963E-2</v>
      </c>
      <c r="AS28" s="2">
        <f t="shared" si="24"/>
        <v>3.7879332021907963E-2</v>
      </c>
      <c r="AT28" s="2">
        <f t="shared" si="24"/>
        <v>3.7879332021907963E-2</v>
      </c>
      <c r="AU28" s="2">
        <f t="shared" si="24"/>
        <v>5.367359920513981E-2</v>
      </c>
      <c r="AV28" s="2">
        <f t="shared" si="24"/>
        <v>3.7879332021907963E-2</v>
      </c>
      <c r="AW28" s="2">
        <f t="shared" si="24"/>
        <v>4.4555765349583165E-3</v>
      </c>
      <c r="AX28" s="2">
        <f t="shared" si="24"/>
        <v>6.8913565761876683E-2</v>
      </c>
      <c r="AY28" s="2">
        <f t="shared" si="24"/>
        <v>3.139720449398764E-2</v>
      </c>
      <c r="AZ28" s="2">
        <f t="shared" si="24"/>
        <v>-1.3273190425473258E-2</v>
      </c>
      <c r="BA28" s="2">
        <f t="shared" si="24"/>
        <v>3.7879332021907963E-2</v>
      </c>
      <c r="BB28" s="2">
        <f t="shared" si="24"/>
        <v>3.7879332021907963E-2</v>
      </c>
      <c r="BC28" s="2">
        <f t="shared" si="24"/>
        <v>3.7879332021907963E-2</v>
      </c>
      <c r="BD28" s="2"/>
      <c r="BE28" s="2"/>
      <c r="BF28" s="2">
        <f t="shared" si="24"/>
        <v>4.4555765349583165E-3</v>
      </c>
      <c r="BG28" s="2">
        <f t="shared" si="24"/>
        <v>3.7879332021907963E-2</v>
      </c>
      <c r="BH28" s="2">
        <f t="shared" si="24"/>
        <v>-1.3273190425473258E-2</v>
      </c>
    </row>
    <row r="29" spans="1:60" s="1" customFormat="1">
      <c r="B29" s="1" t="s">
        <v>1</v>
      </c>
      <c r="C29" s="1" t="s">
        <v>2</v>
      </c>
      <c r="D29" s="1" t="s">
        <v>3</v>
      </c>
      <c r="E29" s="1" t="s">
        <v>4</v>
      </c>
      <c r="F29" s="1" t="s">
        <v>5</v>
      </c>
      <c r="G29" s="1" t="s">
        <v>6</v>
      </c>
      <c r="H29" s="1" t="s">
        <v>7</v>
      </c>
      <c r="J29" s="1" t="s">
        <v>8</v>
      </c>
      <c r="K29" s="1" t="s">
        <v>9</v>
      </c>
      <c r="L29" s="1" t="s">
        <v>10</v>
      </c>
      <c r="M29" s="1">
        <f>M16</f>
        <v>10781</v>
      </c>
    </row>
    <row r="30" spans="1:60">
      <c r="B30">
        <v>1</v>
      </c>
      <c r="C30">
        <f>COUNT(C4:BH4)</f>
        <v>53</v>
      </c>
      <c r="D30" s="3">
        <f>AVERAGE(C4:BH4)</f>
        <v>250.38679245283018</v>
      </c>
      <c r="E30">
        <f>MIN(C4:BH4)</f>
        <v>239.4</v>
      </c>
      <c r="F30">
        <f>MAX(C4:BH4)</f>
        <v>262.10000000000002</v>
      </c>
      <c r="G30" s="4">
        <f>STDEV(C4:BH4)</f>
        <v>5.428522880825561</v>
      </c>
      <c r="H30" s="4">
        <f t="shared" ref="H30:H41" si="25">G30*100/D30</f>
        <v>2.1680548033891318</v>
      </c>
      <c r="I30">
        <v>1</v>
      </c>
      <c r="J30" s="2">
        <f>LOG10(D30)-$A17</f>
        <v>7.5893219603389017E-2</v>
      </c>
      <c r="K30" s="2">
        <f t="shared" ref="K30:L41" si="26">LOG10(E30)-$A17</f>
        <v>5.6405948947428008E-2</v>
      </c>
      <c r="L30" s="2">
        <f t="shared" si="26"/>
        <v>9.5748823823636808E-2</v>
      </c>
      <c r="M30" s="2">
        <v>7.2634324538391998E-2</v>
      </c>
    </row>
    <row r="31" spans="1:60">
      <c r="B31">
        <v>3</v>
      </c>
      <c r="C31">
        <f t="shared" ref="C31:C41" si="27">COUNT(C5:BH5)</f>
        <v>41</v>
      </c>
      <c r="D31" s="3">
        <f t="shared" ref="D31:D41" si="28">AVERAGE(C5:BH5)</f>
        <v>29.612195121951217</v>
      </c>
      <c r="E31">
        <f t="shared" ref="E31:E41" si="29">MIN(C5:BH5)</f>
        <v>27.6</v>
      </c>
      <c r="F31">
        <f t="shared" ref="F31:F41" si="30">MAX(C5:BH5)</f>
        <v>33</v>
      </c>
      <c r="G31" s="4">
        <f t="shared" ref="G31:G41" si="31">STDEV(C5:BH5)</f>
        <v>1.3720778261366129</v>
      </c>
      <c r="H31" s="4">
        <f t="shared" si="25"/>
        <v>4.6334890759905392</v>
      </c>
      <c r="I31">
        <v>3</v>
      </c>
      <c r="J31" s="2">
        <f t="shared" ref="J31:J41" si="32">LOG10(D31)-$A18</f>
        <v>4.7942260489018951E-2</v>
      </c>
      <c r="K31" s="2">
        <f t="shared" si="26"/>
        <v>1.7380740162743047E-2</v>
      </c>
      <c r="L31" s="2">
        <f t="shared" si="26"/>
        <v>9.4985597975412839E-2</v>
      </c>
      <c r="M31" s="2">
        <v>5.8291711058938003E-2</v>
      </c>
    </row>
    <row r="32" spans="1:60">
      <c r="B32">
        <v>4</v>
      </c>
      <c r="C32">
        <f t="shared" si="27"/>
        <v>39</v>
      </c>
      <c r="D32" s="3">
        <f t="shared" si="28"/>
        <v>24.88461538461539</v>
      </c>
      <c r="E32">
        <f t="shared" si="29"/>
        <v>23</v>
      </c>
      <c r="F32">
        <f t="shared" si="30"/>
        <v>27.2</v>
      </c>
      <c r="G32" s="4">
        <f t="shared" si="31"/>
        <v>1.1181607222619252</v>
      </c>
      <c r="H32" s="4">
        <f t="shared" si="25"/>
        <v>4.4933815732318463</v>
      </c>
      <c r="I32">
        <v>4</v>
      </c>
      <c r="J32" s="2">
        <f t="shared" si="32"/>
        <v>6.6919014929678555E-2</v>
      </c>
      <c r="K32" s="2">
        <f t="shared" si="26"/>
        <v>3.2715918249388798E-2</v>
      </c>
      <c r="L32" s="2">
        <f t="shared" si="26"/>
        <v>0.10555698626599463</v>
      </c>
      <c r="M32" s="2">
        <v>7.2199347095736E-2</v>
      </c>
    </row>
    <row r="33" spans="2:13">
      <c r="B33">
        <v>5</v>
      </c>
      <c r="C33">
        <f t="shared" si="27"/>
        <v>50</v>
      </c>
      <c r="D33" s="3">
        <f t="shared" si="28"/>
        <v>44.246000000000009</v>
      </c>
      <c r="E33">
        <f t="shared" si="29"/>
        <v>38.200000000000003</v>
      </c>
      <c r="F33">
        <f t="shared" si="30"/>
        <v>47.8</v>
      </c>
      <c r="G33" s="4">
        <f t="shared" si="31"/>
        <v>1.8434893710635247</v>
      </c>
      <c r="H33" s="4">
        <f t="shared" si="25"/>
        <v>4.1664543033574208</v>
      </c>
      <c r="I33">
        <v>5</v>
      </c>
      <c r="J33" s="2">
        <f t="shared" si="32"/>
        <v>1.7203281400045567E-2</v>
      </c>
      <c r="K33" s="2">
        <f t="shared" si="26"/>
        <v>-4.6607370689347505E-2</v>
      </c>
      <c r="L33" s="2">
        <f t="shared" si="26"/>
        <v>5.0757163011062589E-2</v>
      </c>
      <c r="M33" s="2">
        <v>1.0422269349092E-2</v>
      </c>
    </row>
    <row r="34" spans="2:13">
      <c r="B34">
        <v>6</v>
      </c>
      <c r="C34">
        <f t="shared" si="27"/>
        <v>44</v>
      </c>
      <c r="D34" s="3">
        <f t="shared" si="28"/>
        <v>30.04545454545455</v>
      </c>
      <c r="E34">
        <f t="shared" si="29"/>
        <v>27.1</v>
      </c>
      <c r="F34">
        <f t="shared" si="30"/>
        <v>32.200000000000003</v>
      </c>
      <c r="G34" s="4">
        <f t="shared" si="31"/>
        <v>1.1852689902637223</v>
      </c>
      <c r="H34" s="4">
        <f t="shared" si="25"/>
        <v>3.944919483479862</v>
      </c>
      <c r="I34">
        <v>6</v>
      </c>
      <c r="J34" s="2">
        <f t="shared" si="32"/>
        <v>4.9308837750949186E-2</v>
      </c>
      <c r="K34" s="2">
        <f t="shared" si="26"/>
        <v>4.4993499619210287E-3</v>
      </c>
      <c r="L34" s="2">
        <f t="shared" si="26"/>
        <v>7.9385930783346215E-2</v>
      </c>
      <c r="M34" s="2">
        <v>4.4121254719662002E-2</v>
      </c>
    </row>
    <row r="35" spans="2:13">
      <c r="B35">
        <v>10</v>
      </c>
      <c r="C35">
        <f t="shared" si="27"/>
        <v>47</v>
      </c>
      <c r="D35" s="3">
        <f t="shared" si="28"/>
        <v>38.804255319148936</v>
      </c>
      <c r="E35">
        <f t="shared" si="29"/>
        <v>36</v>
      </c>
      <c r="F35">
        <f t="shared" si="30"/>
        <v>41.5</v>
      </c>
      <c r="G35" s="4">
        <f t="shared" si="31"/>
        <v>1.301664059847907</v>
      </c>
      <c r="H35" s="4">
        <f t="shared" si="25"/>
        <v>3.3544363862732558</v>
      </c>
      <c r="I35">
        <v>10</v>
      </c>
      <c r="J35" s="2">
        <f t="shared" si="32"/>
        <v>5.8832357683713532E-4</v>
      </c>
      <c r="K35" s="2">
        <f t="shared" si="26"/>
        <v>-3.198852909263783E-2</v>
      </c>
      <c r="L35" s="2">
        <f t="shared" si="26"/>
        <v>2.9757066852167613E-2</v>
      </c>
      <c r="M35" s="2">
        <v>8.3172559420719003E-4</v>
      </c>
    </row>
    <row r="36" spans="2:13">
      <c r="B36">
        <v>11</v>
      </c>
      <c r="C36">
        <f t="shared" si="27"/>
        <v>53</v>
      </c>
      <c r="D36" s="3">
        <f t="shared" si="28"/>
        <v>39.939622641509438</v>
      </c>
      <c r="E36">
        <f t="shared" si="29"/>
        <v>37.5</v>
      </c>
      <c r="F36">
        <f t="shared" si="30"/>
        <v>44</v>
      </c>
      <c r="G36" s="4">
        <f t="shared" si="31"/>
        <v>1.350119599067203</v>
      </c>
      <c r="H36" s="4">
        <f t="shared" si="25"/>
        <v>3.3804014904838322</v>
      </c>
      <c r="I36">
        <v>11</v>
      </c>
      <c r="J36" s="2">
        <f t="shared" si="32"/>
        <v>1.5632156375575024E-2</v>
      </c>
      <c r="K36" s="2">
        <f t="shared" si="26"/>
        <v>-1.1740533139342979E-2</v>
      </c>
      <c r="L36" s="2">
        <f t="shared" si="26"/>
        <v>5.7680875619125604E-2</v>
      </c>
      <c r="M36" s="2">
        <v>1.5972895686748E-2</v>
      </c>
    </row>
    <row r="37" spans="2:13">
      <c r="B37">
        <v>12</v>
      </c>
      <c r="C37">
        <f t="shared" si="27"/>
        <v>50</v>
      </c>
      <c r="D37" s="3">
        <f t="shared" si="28"/>
        <v>32.146000000000001</v>
      </c>
      <c r="E37">
        <f t="shared" si="29"/>
        <v>30</v>
      </c>
      <c r="F37">
        <f t="shared" si="30"/>
        <v>34</v>
      </c>
      <c r="G37" s="4">
        <f t="shared" si="31"/>
        <v>0.95644110735405041</v>
      </c>
      <c r="H37" s="4">
        <f t="shared" si="25"/>
        <v>2.9753036376346991</v>
      </c>
      <c r="I37">
        <v>12</v>
      </c>
      <c r="J37" s="2">
        <f t="shared" si="32"/>
        <v>3.6088270443223935E-2</v>
      </c>
      <c r="K37" s="2">
        <f t="shared" si="26"/>
        <v>6.0825847923384746E-3</v>
      </c>
      <c r="L37" s="2">
        <f t="shared" si="26"/>
        <v>6.0440247114931234E-2</v>
      </c>
      <c r="M37" s="2">
        <v>3.8505032404871999E-2</v>
      </c>
    </row>
    <row r="38" spans="2:13">
      <c r="B38">
        <v>13</v>
      </c>
      <c r="C38">
        <f t="shared" si="27"/>
        <v>48</v>
      </c>
      <c r="D38" s="3">
        <f t="shared" si="28"/>
        <v>25.875</v>
      </c>
      <c r="E38">
        <f t="shared" si="29"/>
        <v>24</v>
      </c>
      <c r="F38">
        <f t="shared" si="30"/>
        <v>27.5</v>
      </c>
      <c r="G38" s="4">
        <f t="shared" si="31"/>
        <v>0.76700578377244266</v>
      </c>
      <c r="H38" s="4">
        <f t="shared" si="25"/>
        <v>2.9642735604732087</v>
      </c>
      <c r="I38">
        <v>13</v>
      </c>
      <c r="J38" s="2">
        <f t="shared" si="32"/>
        <v>3.0552728390704109E-2</v>
      </c>
      <c r="K38" s="2">
        <f t="shared" si="26"/>
        <v>-2.1163883626640345E-3</v>
      </c>
      <c r="L38" s="2">
        <f t="shared" si="26"/>
        <v>5.700506375599268E-2</v>
      </c>
      <c r="M38" s="2">
        <v>2.9619705963229999E-2</v>
      </c>
    </row>
    <row r="39" spans="2:13">
      <c r="B39">
        <v>14</v>
      </c>
      <c r="C39">
        <f t="shared" si="27"/>
        <v>47</v>
      </c>
      <c r="D39" s="3">
        <f t="shared" si="28"/>
        <v>28.014893617021272</v>
      </c>
      <c r="E39">
        <f t="shared" si="29"/>
        <v>26</v>
      </c>
      <c r="F39">
        <f t="shared" si="30"/>
        <v>30</v>
      </c>
      <c r="G39" s="4">
        <f t="shared" si="31"/>
        <v>0.94039277719117298</v>
      </c>
      <c r="H39" s="4">
        <f t="shared" si="25"/>
        <v>3.3567601221223615</v>
      </c>
      <c r="I39">
        <v>14</v>
      </c>
      <c r="J39" s="2">
        <f t="shared" si="32"/>
        <v>3.5421139797825241E-2</v>
      </c>
      <c r="K39" s="2">
        <f t="shared" si="26"/>
        <v>3.0055101397250539E-3</v>
      </c>
      <c r="L39" s="2">
        <f t="shared" si="26"/>
        <v>6.515341688856946E-2</v>
      </c>
      <c r="M39" s="2">
        <v>3.3158031342219001E-2</v>
      </c>
    </row>
    <row r="40" spans="2:13">
      <c r="B40">
        <v>7</v>
      </c>
      <c r="C40">
        <f t="shared" si="27"/>
        <v>47</v>
      </c>
      <c r="D40" s="3">
        <f t="shared" si="28"/>
        <v>38.340425531914896</v>
      </c>
      <c r="E40">
        <f t="shared" si="29"/>
        <v>34.5</v>
      </c>
      <c r="F40">
        <f t="shared" si="30"/>
        <v>42</v>
      </c>
      <c r="G40" s="4">
        <f t="shared" si="31"/>
        <v>1.7606396533360895</v>
      </c>
      <c r="H40" s="4">
        <f t="shared" si="25"/>
        <v>4.5921234021529527</v>
      </c>
      <c r="I40">
        <v>7</v>
      </c>
      <c r="J40" s="2">
        <f t="shared" si="32"/>
        <v>5.2839206132145655E-2</v>
      </c>
      <c r="K40" s="2">
        <f t="shared" si="26"/>
        <v>7.0013724980930725E-3</v>
      </c>
      <c r="L40" s="2">
        <f t="shared" si="26"/>
        <v>9.243156782271944E-2</v>
      </c>
      <c r="M40" s="2">
        <v>4.8198773968623002E-2</v>
      </c>
    </row>
    <row r="41" spans="2:13">
      <c r="B41">
        <v>8</v>
      </c>
      <c r="C41">
        <f t="shared" si="27"/>
        <v>45</v>
      </c>
      <c r="D41" s="3">
        <f t="shared" si="28"/>
        <v>13.582222222222223</v>
      </c>
      <c r="E41">
        <f t="shared" si="29"/>
        <v>11.5</v>
      </c>
      <c r="F41">
        <f t="shared" si="30"/>
        <v>16.5</v>
      </c>
      <c r="G41" s="4">
        <f t="shared" si="31"/>
        <v>1.0613646637677878</v>
      </c>
      <c r="H41" s="4">
        <f t="shared" si="25"/>
        <v>7.8143667980285425</v>
      </c>
      <c r="I41">
        <v>8</v>
      </c>
      <c r="J41" s="2">
        <f t="shared" si="32"/>
        <v>4.05163953191916E-2</v>
      </c>
      <c r="K41" s="2">
        <f t="shared" si="26"/>
        <v>-3.1756596119486558E-2</v>
      </c>
      <c r="L41" s="2">
        <f t="shared" si="26"/>
        <v>0.12502950774080812</v>
      </c>
      <c r="M41" s="2">
        <v>4.2538908370218002E-2</v>
      </c>
    </row>
  </sheetData>
  <sheetCalcPr fullCalcOnLoad="1"/>
  <phoneticPr fontId="2"/>
  <pageMargins left="0.75" right="0.75" top="1" bottom="1" header="0.4921259845" footer="0.492125984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1999-02-26T20:04:10Z</dcterms:created>
  <dcterms:modified xsi:type="dcterms:W3CDTF">2020-04-29T08:06:45Z</dcterms:modified>
</cp:coreProperties>
</file>