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20" yWindow="1840" windowWidth="21640" windowHeight="14640"/>
  </bookViews>
  <sheets>
    <sheet name="Feuil1" sheetId="1" r:id="rId1"/>
  </sheets>
  <definedNames>
    <definedName name="_xlnm.Print_Area">Feuil1!$A$1:$M$24</definedName>
  </definedNames>
  <calcPr calcId="130407" fullPrecision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6" i="1"/>
  <c r="A16"/>
  <c r="C15"/>
  <c r="H21"/>
  <c r="F21"/>
  <c r="D21"/>
  <c r="A21"/>
  <c r="C17"/>
  <c r="D17"/>
  <c r="E17"/>
  <c r="F17"/>
  <c r="G17"/>
  <c r="H17"/>
  <c r="I17"/>
  <c r="J17"/>
  <c r="B17"/>
  <c r="A17"/>
  <c r="F18"/>
  <c r="G18"/>
  <c r="H18"/>
  <c r="I18"/>
  <c r="D18"/>
  <c r="I13"/>
  <c r="I25"/>
  <c r="H13"/>
  <c r="H25"/>
  <c r="A25"/>
  <c r="I19"/>
  <c r="H19"/>
  <c r="G19"/>
  <c r="F19"/>
  <c r="A19"/>
  <c r="F16"/>
  <c r="J15"/>
  <c r="I15"/>
  <c r="H15"/>
  <c r="G15"/>
  <c r="F15"/>
  <c r="E15"/>
  <c r="D15"/>
  <c r="B15"/>
  <c r="A15"/>
  <c r="I24"/>
  <c r="H24"/>
  <c r="F24"/>
  <c r="A24"/>
  <c r="J23"/>
  <c r="I23"/>
  <c r="H23"/>
  <c r="F23"/>
  <c r="A23"/>
  <c r="J22"/>
  <c r="I22"/>
  <c r="H22"/>
  <c r="G22"/>
  <c r="A22"/>
  <c r="I20"/>
  <c r="G20"/>
  <c r="A20"/>
  <c r="J14"/>
</calcChain>
</file>

<file path=xl/sharedStrings.xml><?xml version="1.0" encoding="utf-8"?>
<sst xmlns="http://schemas.openxmlformats.org/spreadsheetml/2006/main" count="31" uniqueCount="22">
  <si>
    <t>n = 8 à 10</t>
  </si>
  <si>
    <t>H</t>
  </si>
  <si>
    <t>F</t>
  </si>
  <si>
    <t>R</t>
  </si>
  <si>
    <t>T</t>
  </si>
  <si>
    <t>MC</t>
  </si>
  <si>
    <t>MT</t>
  </si>
  <si>
    <t>Ph I A</t>
  </si>
  <si>
    <t>Ph I P</t>
  </si>
  <si>
    <t>Ph III A (4)</t>
  </si>
  <si>
    <t>E. hemionus o</t>
  </si>
  <si>
    <t>Maysar 25 (1)</t>
  </si>
  <si>
    <t>Mureybet (20-35)</t>
  </si>
  <si>
    <t>TM 258</t>
  </si>
  <si>
    <t>TM 259</t>
  </si>
  <si>
    <t>Ikrit (1-12)</t>
  </si>
  <si>
    <t>Iran</t>
  </si>
  <si>
    <t>Tel Gat</t>
  </si>
  <si>
    <t>AS (10-13)</t>
  </si>
  <si>
    <t>Mari</t>
  </si>
  <si>
    <t>E. tabeti</t>
    <phoneticPr fontId="1"/>
  </si>
  <si>
    <t>Oub III 20 346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</si>
</sst>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9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0955882567435448"/>
          <c:y val="0.07407414105373"/>
          <c:w val="0.632353083072681"/>
          <c:h val="0.751852531695359"/>
        </c:manualLayout>
      </c:layout>
      <c:lineChart>
        <c:grouping val="standard"/>
        <c:ser>
          <c:idx val="0"/>
          <c:order val="0"/>
          <c:tx>
            <c:strRef>
              <c:f>Feuil1!$A$15</c:f>
              <c:strCache>
                <c:ptCount val="1"/>
                <c:pt idx="0">
                  <c:v>E. tabeti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Feuil1!$B$14:$J$14</c:f>
              <c:strCache>
                <c:ptCount val="9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  <c:pt idx="8">
                  <c:v>Ph III A (4)</c:v>
                </c:pt>
              </c:strCache>
            </c:strRef>
          </c:cat>
          <c:val>
            <c:numRef>
              <c:f>Feuil1!$B$15:$J$15</c:f>
              <c:numCache>
                <c:formatCode>0.000</c:formatCode>
                <c:ptCount val="9"/>
                <c:pt idx="0">
                  <c:v>0.015</c:v>
                </c:pt>
                <c:pt idx="1">
                  <c:v>0.013</c:v>
                </c:pt>
                <c:pt idx="2">
                  <c:v>0.028</c:v>
                </c:pt>
                <c:pt idx="3">
                  <c:v>0.03</c:v>
                </c:pt>
                <c:pt idx="4">
                  <c:v>0.042</c:v>
                </c:pt>
                <c:pt idx="5">
                  <c:v>0.043</c:v>
                </c:pt>
                <c:pt idx="6">
                  <c:v>0.04</c:v>
                </c:pt>
                <c:pt idx="7">
                  <c:v>0.047</c:v>
                </c:pt>
                <c:pt idx="8">
                  <c:v>0.053</c:v>
                </c:pt>
              </c:numCache>
            </c:numRef>
          </c:val>
        </c:ser>
        <c:ser>
          <c:idx val="1"/>
          <c:order val="1"/>
          <c:tx>
            <c:strRef>
              <c:f>Feuil1!$A$16</c:f>
              <c:strCache>
                <c:ptCount val="1"/>
                <c:pt idx="0">
                  <c:v>Oub III 20 346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Feuil1!$B$14:$J$14</c:f>
              <c:strCache>
                <c:ptCount val="9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  <c:pt idx="8">
                  <c:v>Ph III A (4)</c:v>
                </c:pt>
              </c:strCache>
            </c:strRef>
          </c:cat>
          <c:val>
            <c:numRef>
              <c:f>Feuil1!$B$16:$J$16</c:f>
              <c:numCache>
                <c:formatCode>0.000</c:formatCode>
                <c:ptCount val="9"/>
                <c:pt idx="4">
                  <c:v>0.031</c:v>
                </c:pt>
                <c:pt idx="7">
                  <c:v>0.017</c:v>
                </c:pt>
              </c:numCache>
            </c:numRef>
          </c:val>
        </c:ser>
        <c:ser>
          <c:idx val="2"/>
          <c:order val="2"/>
          <c:tx>
            <c:strRef>
              <c:f>Feuil1!$A$17</c:f>
              <c:strCache>
                <c:ptCount val="1"/>
                <c:pt idx="0">
                  <c:v>AS (10-13)</c:v>
                </c:pt>
              </c:strCache>
            </c:strRef>
          </c:tx>
          <c:marker>
            <c:symbol val="none"/>
          </c:marker>
          <c:cat>
            <c:strRef>
              <c:f>Feuil1!$B$14:$J$14</c:f>
              <c:strCache>
                <c:ptCount val="9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  <c:pt idx="8">
                  <c:v>Ph III A (4)</c:v>
                </c:pt>
              </c:strCache>
            </c:strRef>
          </c:cat>
          <c:val>
            <c:numRef>
              <c:f>Feuil1!$B$17:$J$17</c:f>
              <c:numCache>
                <c:formatCode>0.000</c:formatCode>
                <c:ptCount val="9"/>
                <c:pt idx="0">
                  <c:v>0.017</c:v>
                </c:pt>
                <c:pt idx="1">
                  <c:v>0.015</c:v>
                </c:pt>
                <c:pt idx="2">
                  <c:v>0.008</c:v>
                </c:pt>
                <c:pt idx="3">
                  <c:v>0.004</c:v>
                </c:pt>
                <c:pt idx="4">
                  <c:v>-0.023</c:v>
                </c:pt>
                <c:pt idx="5">
                  <c:v>-0.019</c:v>
                </c:pt>
                <c:pt idx="6">
                  <c:v>0.007</c:v>
                </c:pt>
                <c:pt idx="7">
                  <c:v>0.01</c:v>
                </c:pt>
                <c:pt idx="8">
                  <c:v>-0.049</c:v>
                </c:pt>
              </c:numCache>
            </c:numRef>
          </c:val>
        </c:ser>
        <c:ser>
          <c:idx val="3"/>
          <c:order val="3"/>
          <c:tx>
            <c:strRef>
              <c:f>Feuil1!$A$18</c:f>
              <c:strCache>
                <c:ptCount val="1"/>
                <c:pt idx="0">
                  <c:v>Tel Gat</c:v>
                </c:pt>
              </c:strCache>
            </c:strRef>
          </c:tx>
          <c:marker>
            <c:symbol val="none"/>
          </c:marker>
          <c:cat>
            <c:strRef>
              <c:f>Feuil1!$B$14:$J$14</c:f>
              <c:strCache>
                <c:ptCount val="9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  <c:pt idx="8">
                  <c:v>Ph III A (4)</c:v>
                </c:pt>
              </c:strCache>
            </c:strRef>
          </c:cat>
          <c:val>
            <c:numRef>
              <c:f>Feuil1!$B$18:$J$18</c:f>
              <c:numCache>
                <c:formatCode>0.000</c:formatCode>
                <c:ptCount val="9"/>
                <c:pt idx="2">
                  <c:v>0.013</c:v>
                </c:pt>
                <c:pt idx="4">
                  <c:v>-0.044</c:v>
                </c:pt>
                <c:pt idx="5">
                  <c:v>-0.036</c:v>
                </c:pt>
                <c:pt idx="6">
                  <c:v>0.005</c:v>
                </c:pt>
                <c:pt idx="7">
                  <c:v>0.001</c:v>
                </c:pt>
              </c:numCache>
            </c:numRef>
          </c:val>
        </c:ser>
        <c:ser>
          <c:idx val="4"/>
          <c:order val="4"/>
          <c:tx>
            <c:strRef>
              <c:f>Feuil1!$A$19</c:f>
              <c:strCache>
                <c:ptCount val="1"/>
                <c:pt idx="0">
                  <c:v>Ikrit (1-12)</c:v>
                </c:pt>
              </c:strCache>
            </c:strRef>
          </c:tx>
          <c:marker>
            <c:symbol val="none"/>
          </c:marker>
          <c:cat>
            <c:strRef>
              <c:f>Feuil1!$B$14:$J$14</c:f>
              <c:strCache>
                <c:ptCount val="9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  <c:pt idx="8">
                  <c:v>Ph III A (4)</c:v>
                </c:pt>
              </c:strCache>
            </c:strRef>
          </c:cat>
          <c:val>
            <c:numRef>
              <c:f>Feuil1!$B$19:$J$19</c:f>
              <c:numCache>
                <c:formatCode>0.000</c:formatCode>
                <c:ptCount val="9"/>
                <c:pt idx="4">
                  <c:v>-0.084</c:v>
                </c:pt>
                <c:pt idx="5">
                  <c:v>-0.08</c:v>
                </c:pt>
                <c:pt idx="6">
                  <c:v>-0.055</c:v>
                </c:pt>
                <c:pt idx="7">
                  <c:v>-0.059</c:v>
                </c:pt>
              </c:numCache>
            </c:numRef>
          </c:val>
        </c:ser>
        <c:ser>
          <c:idx val="5"/>
          <c:order val="5"/>
          <c:tx>
            <c:strRef>
              <c:f>Feuil1!$A$20</c:f>
              <c:strCache>
                <c:ptCount val="1"/>
                <c:pt idx="0">
                  <c:v>Maysar 25 (1)</c:v>
                </c:pt>
              </c:strCache>
            </c:strRef>
          </c:tx>
          <c:marker>
            <c:symbol val="none"/>
          </c:marker>
          <c:cat>
            <c:strRef>
              <c:f>Feuil1!$B$14:$J$14</c:f>
              <c:strCache>
                <c:ptCount val="9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  <c:pt idx="8">
                  <c:v>Ph III A (4)</c:v>
                </c:pt>
              </c:strCache>
            </c:strRef>
          </c:cat>
          <c:val>
            <c:numRef>
              <c:f>Feuil1!$B$20:$J$20</c:f>
              <c:numCache>
                <c:formatCode>0.000</c:formatCode>
                <c:ptCount val="9"/>
                <c:pt idx="5">
                  <c:v>-0.047</c:v>
                </c:pt>
                <c:pt idx="7">
                  <c:v>-0.001</c:v>
                </c:pt>
              </c:numCache>
            </c:numRef>
          </c:val>
        </c:ser>
        <c:ser>
          <c:idx val="6"/>
          <c:order val="6"/>
          <c:tx>
            <c:strRef>
              <c:f>Feuil1!$A$21</c:f>
              <c:strCache>
                <c:ptCount val="1"/>
                <c:pt idx="0">
                  <c:v>Mari</c:v>
                </c:pt>
              </c:strCache>
            </c:strRef>
          </c:tx>
          <c:marker>
            <c:symbol val="none"/>
          </c:marker>
          <c:cat>
            <c:strRef>
              <c:f>Feuil1!$B$14:$J$14</c:f>
              <c:strCache>
                <c:ptCount val="9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  <c:pt idx="8">
                  <c:v>Ph III A (4)</c:v>
                </c:pt>
              </c:strCache>
            </c:strRef>
          </c:cat>
          <c:val>
            <c:numRef>
              <c:f>Feuil1!$B$21:$J$21</c:f>
              <c:numCache>
                <c:formatCode>0.000</c:formatCode>
                <c:ptCount val="9"/>
                <c:pt idx="2">
                  <c:v>0.005</c:v>
                </c:pt>
                <c:pt idx="4">
                  <c:v>-0.017</c:v>
                </c:pt>
                <c:pt idx="6">
                  <c:v>-0.025</c:v>
                </c:pt>
              </c:numCache>
            </c:numRef>
          </c:val>
        </c:ser>
        <c:ser>
          <c:idx val="7"/>
          <c:order val="7"/>
          <c:tx>
            <c:strRef>
              <c:f>Feuil1!$A$22</c:f>
              <c:strCache>
                <c:ptCount val="1"/>
                <c:pt idx="0">
                  <c:v>Mureybet (20-35)</c:v>
                </c:pt>
              </c:strCache>
            </c:strRef>
          </c:tx>
          <c:marker>
            <c:symbol val="none"/>
          </c:marker>
          <c:cat>
            <c:strRef>
              <c:f>Feuil1!$B$14:$J$14</c:f>
              <c:strCache>
                <c:ptCount val="9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  <c:pt idx="8">
                  <c:v>Ph III A (4)</c:v>
                </c:pt>
              </c:strCache>
            </c:strRef>
          </c:cat>
          <c:val>
            <c:numRef>
              <c:f>Feuil1!$B$22:$J$22</c:f>
              <c:numCache>
                <c:formatCode>0.000</c:formatCode>
                <c:ptCount val="9"/>
                <c:pt idx="5">
                  <c:v>-0.019</c:v>
                </c:pt>
                <c:pt idx="6">
                  <c:v>0.006</c:v>
                </c:pt>
                <c:pt idx="7">
                  <c:v>-0.015</c:v>
                </c:pt>
                <c:pt idx="8">
                  <c:v>0.01</c:v>
                </c:pt>
              </c:numCache>
            </c:numRef>
          </c:val>
        </c:ser>
        <c:ser>
          <c:idx val="8"/>
          <c:order val="8"/>
          <c:tx>
            <c:strRef>
              <c:f>Feuil1!$A$23</c:f>
              <c:strCache>
                <c:ptCount val="1"/>
                <c:pt idx="0">
                  <c:v>TM 258</c:v>
                </c:pt>
              </c:strCache>
            </c:strRef>
          </c:tx>
          <c:marker>
            <c:symbol val="none"/>
          </c:marker>
          <c:cat>
            <c:strRef>
              <c:f>Feuil1!$B$14:$J$14</c:f>
              <c:strCache>
                <c:ptCount val="9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  <c:pt idx="8">
                  <c:v>Ph III A (4)</c:v>
                </c:pt>
              </c:strCache>
            </c:strRef>
          </c:cat>
          <c:val>
            <c:numRef>
              <c:f>Feuil1!$B$23:$J$23</c:f>
              <c:numCache>
                <c:formatCode>0.000</c:formatCode>
                <c:ptCount val="9"/>
                <c:pt idx="4">
                  <c:v>-0.038</c:v>
                </c:pt>
                <c:pt idx="6">
                  <c:v>-0.038</c:v>
                </c:pt>
                <c:pt idx="7">
                  <c:v>-0.043</c:v>
                </c:pt>
                <c:pt idx="8">
                  <c:v>-0.102</c:v>
                </c:pt>
              </c:numCache>
            </c:numRef>
          </c:val>
        </c:ser>
        <c:ser>
          <c:idx val="9"/>
          <c:order val="9"/>
          <c:tx>
            <c:strRef>
              <c:f>Feuil1!$A$24</c:f>
              <c:strCache>
                <c:ptCount val="1"/>
                <c:pt idx="0">
                  <c:v>TM 259</c:v>
                </c:pt>
              </c:strCache>
            </c:strRef>
          </c:tx>
          <c:marker>
            <c:symbol val="none"/>
          </c:marker>
          <c:cat>
            <c:strRef>
              <c:f>Feuil1!$B$14:$J$14</c:f>
              <c:strCache>
                <c:ptCount val="9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  <c:pt idx="8">
                  <c:v>Ph III A (4)</c:v>
                </c:pt>
              </c:strCache>
            </c:strRef>
          </c:cat>
          <c:val>
            <c:numRef>
              <c:f>Feuil1!$B$24:$J$24</c:f>
              <c:numCache>
                <c:formatCode>0.000</c:formatCode>
                <c:ptCount val="9"/>
                <c:pt idx="4">
                  <c:v>-0.025</c:v>
                </c:pt>
                <c:pt idx="6">
                  <c:v>0.01</c:v>
                </c:pt>
                <c:pt idx="7">
                  <c:v>0.016</c:v>
                </c:pt>
              </c:numCache>
            </c:numRef>
          </c:val>
        </c:ser>
        <c:ser>
          <c:idx val="10"/>
          <c:order val="10"/>
          <c:tx>
            <c:strRef>
              <c:f>Feuil1!$A$25</c:f>
              <c:strCache>
                <c:ptCount val="1"/>
                <c:pt idx="0">
                  <c:v>Iran</c:v>
                </c:pt>
              </c:strCache>
            </c:strRef>
          </c:tx>
          <c:marker>
            <c:symbol val="none"/>
          </c:marker>
          <c:cat>
            <c:strRef>
              <c:f>Feuil1!$B$14:$J$14</c:f>
              <c:strCache>
                <c:ptCount val="9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  <c:pt idx="8">
                  <c:v>Ph III A (4)</c:v>
                </c:pt>
              </c:strCache>
            </c:strRef>
          </c:cat>
          <c:val>
            <c:numRef>
              <c:f>Feuil1!$B$25:$J$25</c:f>
              <c:numCache>
                <c:formatCode>0.000</c:formatCode>
                <c:ptCount val="9"/>
                <c:pt idx="6">
                  <c:v>0.013</c:v>
                </c:pt>
                <c:pt idx="7">
                  <c:v>0.016</c:v>
                </c:pt>
              </c:numCache>
            </c:numRef>
          </c:val>
        </c:ser>
        <c:marker val="1"/>
        <c:axId val="294193288"/>
        <c:axId val="294198120"/>
      </c:lineChart>
      <c:catAx>
        <c:axId val="294193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4198120"/>
        <c:crosses val="autoZero"/>
        <c:auto val="1"/>
        <c:lblAlgn val="ctr"/>
        <c:lblOffset val="100"/>
        <c:tickLblSkip val="1"/>
        <c:tickMarkSkip val="1"/>
      </c:catAx>
      <c:valAx>
        <c:axId val="294198120"/>
        <c:scaling>
          <c:orientation val="minMax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41932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764882427638"/>
          <c:y val="0.162963110318206"/>
          <c:w val="0.185458111394164"/>
          <c:h val="0.65019335083114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26</xdr:row>
      <xdr:rowOff>114300</xdr:rowOff>
    </xdr:from>
    <xdr:to>
      <xdr:col>9</xdr:col>
      <xdr:colOff>406400</xdr:colOff>
      <xdr:row>47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5"/>
  <sheetViews>
    <sheetView tabSelected="1" workbookViewId="0">
      <selection activeCell="K1" sqref="K1:M24"/>
    </sheetView>
  </sheetViews>
  <sheetFormatPr baseColWidth="10" defaultColWidth="10.83203125" defaultRowHeight="13"/>
  <cols>
    <col min="1" max="1" width="15.164062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</row>
    <row r="2" spans="1:13">
      <c r="A2" t="s">
        <v>10</v>
      </c>
      <c r="B2" s="2">
        <v>241.3</v>
      </c>
      <c r="C2" s="2">
        <v>329.7</v>
      </c>
      <c r="D2" s="2">
        <v>293.5</v>
      </c>
      <c r="E2" s="2">
        <v>313</v>
      </c>
      <c r="F2" s="2">
        <v>214.1</v>
      </c>
      <c r="G2" s="2">
        <v>250.8</v>
      </c>
      <c r="H2" s="2">
        <v>76.3</v>
      </c>
      <c r="I2" s="2">
        <v>71.2</v>
      </c>
      <c r="J2" s="2">
        <v>54</v>
      </c>
      <c r="K2" s="2"/>
      <c r="L2" s="2"/>
      <c r="M2" s="2"/>
    </row>
    <row r="3" spans="1:13">
      <c r="A3" t="s">
        <v>20</v>
      </c>
      <c r="B3" s="2">
        <v>250</v>
      </c>
      <c r="C3" s="2">
        <v>340</v>
      </c>
      <c r="D3" s="2">
        <v>313</v>
      </c>
      <c r="E3" s="2">
        <v>335</v>
      </c>
      <c r="F3" s="2">
        <v>236.1</v>
      </c>
      <c r="G3" s="2">
        <v>276.8</v>
      </c>
      <c r="H3" s="2">
        <v>83.6</v>
      </c>
      <c r="I3" s="2">
        <v>79.3</v>
      </c>
      <c r="J3" s="2">
        <v>61</v>
      </c>
      <c r="K3" s="2"/>
      <c r="L3" s="2"/>
    </row>
    <row r="4" spans="1:13">
      <c r="A4" t="s">
        <v>21</v>
      </c>
      <c r="B4" s="2"/>
      <c r="C4" s="2"/>
      <c r="D4" s="2"/>
      <c r="E4" s="2"/>
      <c r="F4" s="2">
        <v>230</v>
      </c>
      <c r="G4" s="2"/>
      <c r="H4" s="2"/>
      <c r="I4" s="2">
        <v>74</v>
      </c>
      <c r="J4" s="2"/>
      <c r="K4" s="2"/>
      <c r="L4" s="2"/>
    </row>
    <row r="5" spans="1:13">
      <c r="A5" t="s">
        <v>18</v>
      </c>
      <c r="B5" s="2">
        <v>251.2</v>
      </c>
      <c r="C5" s="2">
        <v>341</v>
      </c>
      <c r="D5" s="2">
        <v>299</v>
      </c>
      <c r="E5" s="2">
        <v>316.2</v>
      </c>
      <c r="F5" s="2">
        <v>203.2</v>
      </c>
      <c r="G5" s="2">
        <v>239.8</v>
      </c>
      <c r="H5" s="2">
        <v>77.599999999999994</v>
      </c>
      <c r="I5" s="2">
        <v>72.900000000000006</v>
      </c>
      <c r="J5" s="2">
        <v>48.2</v>
      </c>
      <c r="K5" s="2"/>
      <c r="L5" s="2"/>
      <c r="M5" s="2"/>
    </row>
    <row r="6" spans="1:13">
      <c r="A6" t="s">
        <v>17</v>
      </c>
      <c r="B6" s="2"/>
      <c r="C6" s="2"/>
      <c r="D6" s="2">
        <v>302.3</v>
      </c>
      <c r="E6" s="2"/>
      <c r="F6" s="2">
        <v>193.3</v>
      </c>
      <c r="G6" s="2">
        <v>230.8</v>
      </c>
      <c r="H6" s="2">
        <v>77.2</v>
      </c>
      <c r="I6" s="2">
        <v>71.400000000000006</v>
      </c>
      <c r="J6" s="2"/>
      <c r="K6" s="2"/>
      <c r="L6" s="2"/>
      <c r="M6" s="2"/>
    </row>
    <row r="7" spans="1:13">
      <c r="A7" t="s">
        <v>15</v>
      </c>
      <c r="B7" s="2"/>
      <c r="C7" s="2"/>
      <c r="D7" s="2"/>
      <c r="E7" s="2"/>
      <c r="F7" s="2">
        <v>176.5</v>
      </c>
      <c r="G7" s="2">
        <v>208.7</v>
      </c>
      <c r="H7" s="2">
        <v>67.3</v>
      </c>
      <c r="I7" s="2">
        <v>62.1</v>
      </c>
      <c r="J7" s="2"/>
      <c r="K7" s="2"/>
      <c r="L7" s="2"/>
      <c r="M7" s="1"/>
    </row>
    <row r="8" spans="1:13">
      <c r="A8" t="s">
        <v>11</v>
      </c>
      <c r="B8" s="2"/>
      <c r="C8" s="2"/>
      <c r="D8" s="2"/>
      <c r="E8" s="2"/>
      <c r="F8" s="2"/>
      <c r="G8" s="2">
        <v>225</v>
      </c>
      <c r="H8" s="2"/>
      <c r="I8" s="2">
        <v>71</v>
      </c>
      <c r="J8" s="2"/>
      <c r="K8" s="2"/>
      <c r="L8" s="2"/>
    </row>
    <row r="9" spans="1:13">
      <c r="A9" t="s">
        <v>19</v>
      </c>
      <c r="B9" s="2"/>
      <c r="C9" s="2"/>
      <c r="D9" s="2">
        <v>297</v>
      </c>
      <c r="F9" s="2">
        <v>206</v>
      </c>
      <c r="H9" s="2">
        <v>72</v>
      </c>
      <c r="I9" s="2"/>
      <c r="J9" s="2"/>
      <c r="K9" s="2"/>
      <c r="L9" s="2"/>
    </row>
    <row r="10" spans="1:13">
      <c r="A10" t="s">
        <v>12</v>
      </c>
      <c r="B10" s="2"/>
      <c r="C10" s="2"/>
      <c r="D10" s="2"/>
      <c r="E10" s="2"/>
      <c r="F10" s="2"/>
      <c r="G10" s="2">
        <v>240</v>
      </c>
      <c r="H10" s="2">
        <v>77.400000000000006</v>
      </c>
      <c r="I10" s="2">
        <v>68.8</v>
      </c>
      <c r="J10" s="2">
        <v>55.3</v>
      </c>
      <c r="K10" s="2"/>
      <c r="L10" s="2"/>
    </row>
    <row r="11" spans="1:13">
      <c r="A11" t="s">
        <v>13</v>
      </c>
      <c r="B11" s="2"/>
      <c r="C11" s="2"/>
      <c r="D11" s="2"/>
      <c r="E11" s="2"/>
      <c r="F11" s="2">
        <v>196.2</v>
      </c>
      <c r="G11" s="2"/>
      <c r="H11" s="2">
        <v>69.900000000000006</v>
      </c>
      <c r="I11" s="2">
        <v>64.5</v>
      </c>
      <c r="J11" s="2">
        <v>42.7</v>
      </c>
      <c r="K11" s="2"/>
      <c r="L11" s="2"/>
    </row>
    <row r="12" spans="1:13">
      <c r="A12" t="s">
        <v>14</v>
      </c>
      <c r="B12" s="2"/>
      <c r="C12" s="2"/>
      <c r="D12" s="2"/>
      <c r="E12" s="2"/>
      <c r="F12" s="2">
        <v>202</v>
      </c>
      <c r="G12" s="2"/>
      <c r="H12" s="2">
        <v>78</v>
      </c>
      <c r="I12" s="2">
        <v>73.8</v>
      </c>
      <c r="J12" s="2"/>
      <c r="K12" s="2"/>
      <c r="L12" s="2"/>
    </row>
    <row r="13" spans="1:13">
      <c r="A13" t="s">
        <v>16</v>
      </c>
      <c r="B13" s="2"/>
      <c r="C13" s="2"/>
      <c r="D13" s="2"/>
      <c r="E13" s="2"/>
      <c r="F13" s="2"/>
      <c r="G13" s="2"/>
      <c r="H13" s="2">
        <f>(79+77.5+79.6)/3</f>
        <v>78.7</v>
      </c>
      <c r="I13" s="2">
        <f>(74.4+73.4)/2</f>
        <v>73.900000000000006</v>
      </c>
      <c r="J13" s="2"/>
      <c r="K13" s="2"/>
      <c r="L13" s="2"/>
      <c r="M13" s="1"/>
    </row>
    <row r="14" spans="1:13"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tr">
        <f>J1</f>
        <v>Ph III A (4)</v>
      </c>
      <c r="K14" s="1"/>
      <c r="L14" s="1"/>
      <c r="M14" s="1"/>
    </row>
    <row r="15" spans="1:13">
      <c r="A15" t="str">
        <f>A3</f>
        <v>E. tabeti</v>
      </c>
      <c r="B15" s="3">
        <f>LOG10(B3)-LOG10(B$2)</f>
        <v>1.4999999999999999E-2</v>
      </c>
      <c r="C15" s="3">
        <f>LOG10(C3)-LOG10(C$2)</f>
        <v>1.2999999999999999E-2</v>
      </c>
      <c r="D15" s="3">
        <f t="shared" ref="D15:J16" si="0">LOG10(D3)-LOG10(D$2)</f>
        <v>2.8000000000000001E-2</v>
      </c>
      <c r="E15" s="3">
        <f t="shared" si="0"/>
        <v>0.03</v>
      </c>
      <c r="F15" s="3">
        <f t="shared" si="0"/>
        <v>4.2000000000000003E-2</v>
      </c>
      <c r="G15" s="3">
        <f t="shared" si="0"/>
        <v>4.2999999999999997E-2</v>
      </c>
      <c r="H15" s="3">
        <f t="shared" si="0"/>
        <v>0.04</v>
      </c>
      <c r="I15" s="3">
        <f t="shared" si="0"/>
        <v>4.7E-2</v>
      </c>
      <c r="J15" s="3">
        <f t="shared" si="0"/>
        <v>5.2999999999999999E-2</v>
      </c>
      <c r="K15" s="3"/>
      <c r="L15" s="3"/>
      <c r="M15" s="3"/>
    </row>
    <row r="16" spans="1:13">
      <c r="A16" t="str">
        <f>A4</f>
        <v>Oub III 20 346</v>
      </c>
      <c r="B16" s="3"/>
      <c r="C16" s="3"/>
      <c r="D16" s="3"/>
      <c r="E16" s="3"/>
      <c r="F16" s="3">
        <f>LOG10(F4)-LOG10(F$2)</f>
        <v>3.1E-2</v>
      </c>
      <c r="G16" s="3"/>
      <c r="H16" s="3"/>
      <c r="I16" s="3">
        <f t="shared" si="0"/>
        <v>1.7000000000000001E-2</v>
      </c>
      <c r="J16" s="3"/>
      <c r="K16" s="3"/>
      <c r="L16" s="3"/>
      <c r="M16" s="3"/>
    </row>
    <row r="17" spans="1:13">
      <c r="A17" t="str">
        <f>A5</f>
        <v>AS (10-13)</v>
      </c>
      <c r="B17" s="3">
        <f>LOG10(B5)-LOG10(B$2)</f>
        <v>1.7000000000000001E-2</v>
      </c>
      <c r="C17" s="3">
        <f t="shared" ref="C17:J17" si="1">LOG10(C5)-LOG10(C$2)</f>
        <v>1.4999999999999999E-2</v>
      </c>
      <c r="D17" s="3">
        <f t="shared" si="1"/>
        <v>8.0000000000000002E-3</v>
      </c>
      <c r="E17" s="3">
        <f t="shared" si="1"/>
        <v>4.0000000000000001E-3</v>
      </c>
      <c r="F17" s="3">
        <f t="shared" si="1"/>
        <v>-2.3E-2</v>
      </c>
      <c r="G17" s="3">
        <f t="shared" si="1"/>
        <v>-1.9E-2</v>
      </c>
      <c r="H17" s="3">
        <f t="shared" si="1"/>
        <v>7.0000000000000001E-3</v>
      </c>
      <c r="I17" s="3">
        <f t="shared" si="1"/>
        <v>0.01</v>
      </c>
      <c r="J17" s="3">
        <f t="shared" si="1"/>
        <v>-4.9000000000000002E-2</v>
      </c>
      <c r="K17" s="3"/>
      <c r="L17" s="3"/>
      <c r="M17" s="3"/>
    </row>
    <row r="18" spans="1:13">
      <c r="A18" t="s">
        <v>17</v>
      </c>
      <c r="B18" s="3"/>
      <c r="C18" s="3"/>
      <c r="D18" s="3">
        <f t="shared" ref="D18:I18" si="2">LOG10(D6)-LOG10(D$2)</f>
        <v>1.2999999999999999E-2</v>
      </c>
      <c r="E18" s="3"/>
      <c r="F18" s="3">
        <f t="shared" si="2"/>
        <v>-4.3999999999999997E-2</v>
      </c>
      <c r="G18" s="3">
        <f t="shared" si="2"/>
        <v>-3.5999999999999997E-2</v>
      </c>
      <c r="H18" s="3">
        <f t="shared" si="2"/>
        <v>5.0000000000000001E-3</v>
      </c>
      <c r="I18" s="3">
        <f t="shared" si="2"/>
        <v>1E-3</v>
      </c>
      <c r="J18" s="3"/>
      <c r="K18" s="3"/>
      <c r="L18" s="3"/>
      <c r="M18" s="3"/>
    </row>
    <row r="19" spans="1:13">
      <c r="A19" t="str">
        <f t="shared" ref="A19:A25" si="3">A7</f>
        <v>Ikrit (1-12)</v>
      </c>
      <c r="B19" s="3"/>
      <c r="C19" s="3"/>
      <c r="D19" s="3"/>
      <c r="E19" s="3"/>
      <c r="F19" s="3">
        <f>LOG10(F7)-LOG10(F$2)</f>
        <v>-8.4000000000000005E-2</v>
      </c>
      <c r="G19" s="3">
        <f>LOG10(G7)-LOG10(G$2)</f>
        <v>-0.08</v>
      </c>
      <c r="H19" s="3">
        <f>LOG10(H7)-LOG10(H$2)</f>
        <v>-5.5E-2</v>
      </c>
      <c r="I19" s="3">
        <f>LOG10(I7)-LOG10(I$2)</f>
        <v>-5.8999999999999997E-2</v>
      </c>
      <c r="J19" s="3"/>
      <c r="K19" s="3"/>
      <c r="L19" s="3"/>
      <c r="M19" s="3"/>
    </row>
    <row r="20" spans="1:13">
      <c r="A20" t="str">
        <f t="shared" si="3"/>
        <v>Maysar 25 (1)</v>
      </c>
      <c r="B20" s="3"/>
      <c r="C20" s="3"/>
      <c r="D20" s="3"/>
      <c r="E20" s="3"/>
      <c r="F20" s="3"/>
      <c r="G20" s="3">
        <f>LOG10(G8)-LOG10(G$2)</f>
        <v>-4.7E-2</v>
      </c>
      <c r="H20" s="3"/>
      <c r="I20" s="3">
        <f>LOG10(I8)-LOG10(I$2)</f>
        <v>-1E-3</v>
      </c>
      <c r="J20" s="3"/>
      <c r="K20" s="3"/>
      <c r="L20" s="3"/>
      <c r="M20" s="3"/>
    </row>
    <row r="21" spans="1:13">
      <c r="A21" t="str">
        <f t="shared" si="3"/>
        <v>Mari</v>
      </c>
      <c r="B21" s="3"/>
      <c r="C21" s="3"/>
      <c r="D21" s="3">
        <f>LOG10(D9)-LOG10(D$2)</f>
        <v>5.0000000000000001E-3</v>
      </c>
      <c r="E21" s="3"/>
      <c r="F21" s="3">
        <f>LOG10(F9)-LOG10(F$2)</f>
        <v>-1.7000000000000001E-2</v>
      </c>
      <c r="G21" s="3"/>
      <c r="H21" s="3">
        <f>LOG10(H9)-LOG10(H$2)</f>
        <v>-2.5000000000000001E-2</v>
      </c>
      <c r="I21" s="3"/>
      <c r="J21" s="3"/>
      <c r="K21" s="3"/>
      <c r="L21" s="3"/>
      <c r="M21" s="3"/>
    </row>
    <row r="22" spans="1:13">
      <c r="A22" t="str">
        <f t="shared" si="3"/>
        <v>Mureybet (20-35)</v>
      </c>
      <c r="B22" s="3"/>
      <c r="C22" s="3"/>
      <c r="D22" s="3"/>
      <c r="E22" s="3"/>
      <c r="F22" s="3"/>
      <c r="G22" s="3">
        <f t="shared" ref="G22:I22" si="4">LOG10(G10)-LOG10(G$2)</f>
        <v>-1.9E-2</v>
      </c>
      <c r="H22" s="3">
        <f t="shared" si="4"/>
        <v>6.0000000000000001E-3</v>
      </c>
      <c r="I22" s="3">
        <f t="shared" si="4"/>
        <v>-1.4999999999999999E-2</v>
      </c>
      <c r="J22" s="3">
        <f>LOG10(J10)-LOG10(J$2)</f>
        <v>0.01</v>
      </c>
      <c r="K22" s="3"/>
      <c r="L22" s="3"/>
      <c r="M22" s="3"/>
    </row>
    <row r="23" spans="1:13">
      <c r="A23" t="str">
        <f t="shared" si="3"/>
        <v>TM 258</v>
      </c>
      <c r="B23" s="3"/>
      <c r="C23" s="3"/>
      <c r="D23" s="3"/>
      <c r="E23" s="3"/>
      <c r="F23" s="3">
        <f>LOG10(F11)-LOG10(F$2)</f>
        <v>-3.7999999999999999E-2</v>
      </c>
      <c r="G23" s="3"/>
      <c r="H23" s="3">
        <f>LOG10(H11)-LOG10(H$2)</f>
        <v>-3.7999999999999999E-2</v>
      </c>
      <c r="I23" s="3">
        <f>LOG10(I11)-LOG10(I$2)</f>
        <v>-4.2999999999999997E-2</v>
      </c>
      <c r="J23" s="3">
        <f>LOG10(J11)-LOG10(J$2)</f>
        <v>-0.10199999999999999</v>
      </c>
      <c r="K23" s="3"/>
      <c r="L23" s="3"/>
      <c r="M23" s="3"/>
    </row>
    <row r="24" spans="1:13">
      <c r="A24" t="str">
        <f t="shared" si="3"/>
        <v>TM 259</v>
      </c>
      <c r="B24" s="3"/>
      <c r="C24" s="3"/>
      <c r="D24" s="3"/>
      <c r="E24" s="3"/>
      <c r="F24" s="3">
        <f t="shared" ref="F24:I24" si="5">LOG10(F12)-LOG10(F$2)</f>
        <v>-2.5000000000000001E-2</v>
      </c>
      <c r="G24" s="3"/>
      <c r="H24" s="3">
        <f t="shared" si="5"/>
        <v>0.01</v>
      </c>
      <c r="I24" s="3">
        <f t="shared" si="5"/>
        <v>1.6E-2</v>
      </c>
      <c r="J24" s="3"/>
      <c r="K24" s="3"/>
      <c r="L24" s="3"/>
      <c r="M24" s="3"/>
    </row>
    <row r="25" spans="1:13">
      <c r="A25" t="str">
        <f t="shared" si="3"/>
        <v>Iran</v>
      </c>
      <c r="B25" s="3"/>
      <c r="C25" s="3"/>
      <c r="D25" s="3"/>
      <c r="E25" s="3"/>
      <c r="F25" s="3"/>
      <c r="G25" s="3"/>
      <c r="H25" s="3">
        <f>LOG10(H13)-LOG10(H$2)</f>
        <v>1.2999999999999999E-2</v>
      </c>
      <c r="I25" s="3">
        <f>LOG10(I13)-LOG10(I$2)</f>
        <v>1.6E-2</v>
      </c>
      <c r="J25" s="3"/>
      <c r="K25" s="3"/>
      <c r="L25" s="3"/>
      <c r="M25" s="3"/>
    </row>
  </sheetData>
  <sheetCalcPr fullCalcOnLoad="1"/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1999-05-28T17:24:43Z</dcterms:created>
  <dcterms:modified xsi:type="dcterms:W3CDTF">2019-12-17T18:08:34Z</dcterms:modified>
</cp:coreProperties>
</file>