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1060" windowWidth="15180" windowHeight="15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<sst xmlns="http://schemas.openxmlformats.org/spreadsheetml/2006/main" count="18" uniqueCount="18">
  <si>
    <t>Log10(E.h.o)</t>
  </si>
  <si>
    <t>n</t>
  </si>
  <si>
    <t>x</t>
  </si>
  <si>
    <t>min</t>
  </si>
  <si>
    <t>max</t>
  </si>
  <si>
    <t>s</t>
  </si>
  <si>
    <t>v</t>
  </si>
  <si>
    <t>dlogmin</t>
  </si>
  <si>
    <t>dlogmax</t>
  </si>
  <si>
    <t>41647-b</t>
  </si>
  <si>
    <t>41732-X</t>
  </si>
  <si>
    <t>41733-a</t>
  </si>
  <si>
    <t>41733-b</t>
  </si>
  <si>
    <t>41968-X</t>
  </si>
  <si>
    <t>43164-X</t>
  </si>
  <si>
    <t>43527-X</t>
  </si>
  <si>
    <t>43896-X</t>
  </si>
  <si>
    <t>dlogx n=53-65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</si>
</sst>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5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Middle-sized 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275"/>
          <c:w val="0.66425"/>
          <c:h val="0.83775"/>
        </c:manualLayout>
      </c:layout>
      <c:lineChart>
        <c:grouping val="standard"/>
        <c:varyColors val="0"/>
        <c:ser>
          <c:idx val="6"/>
          <c:order val="0"/>
          <c:tx>
            <c:strRef>
              <c:f>Feuil1!$J$11</c:f>
              <c:strCache>
                <c:ptCount val="1"/>
                <c:pt idx="0">
                  <c:v>dlogx n=53-65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Feuil1!$J$12:$J$20</c:f>
              <c:numCache/>
            </c:numRef>
          </c:val>
          <c:smooth val="0"/>
        </c:ser>
        <c:ser>
          <c:idx val="7"/>
          <c:order val="1"/>
          <c:tx>
            <c:strRef>
              <c:f>Feuil1!$K$11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Feuil1!$K$12:$K$20</c:f>
              <c:numCache/>
            </c:numRef>
          </c:val>
          <c:smooth val="0"/>
        </c:ser>
        <c:ser>
          <c:idx val="8"/>
          <c:order val="2"/>
          <c:tx>
            <c:strRef>
              <c:f>Feuil1!$L$11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Feuil1!$L$12:$L$20</c:f>
              <c:numCache/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  <c:max val="0.2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4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11</xdr:col>
      <xdr:colOff>390525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200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1"/>
  <sheetViews>
    <sheetView tabSelected="1" workbookViewId="0" topLeftCell="A1">
      <selection activeCell="F50" sqref="F50"/>
    </sheetView>
  </sheetViews>
  <sheetFormatPr defaultColWidth="10.875" defaultRowHeight="12"/>
  <cols>
    <col min="1" max="16384" width="7.125" style="0" customWidth="1"/>
  </cols>
  <sheetData>
    <row r="1" spans="2:69" s="1" customFormat="1" ht="12.75">
      <c r="B1" s="8"/>
      <c r="C1" s="4">
        <v>26000</v>
      </c>
      <c r="D1" s="4">
        <v>26042</v>
      </c>
      <c r="E1" s="4">
        <v>26043</v>
      </c>
      <c r="F1" s="4">
        <v>26073</v>
      </c>
      <c r="G1" s="4">
        <v>26074</v>
      </c>
      <c r="H1" s="4">
        <v>26092</v>
      </c>
      <c r="I1" s="4">
        <v>26094</v>
      </c>
      <c r="J1" s="4">
        <v>26802</v>
      </c>
      <c r="K1" s="4">
        <v>27940</v>
      </c>
      <c r="L1" s="4">
        <v>32351</v>
      </c>
      <c r="M1" s="4">
        <v>32761</v>
      </c>
      <c r="N1" s="4">
        <v>32799</v>
      </c>
      <c r="O1" s="4">
        <v>33532</v>
      </c>
      <c r="P1" s="4">
        <v>33801</v>
      </c>
      <c r="Q1" s="4">
        <v>35079</v>
      </c>
      <c r="R1" s="4">
        <v>35213</v>
      </c>
      <c r="S1" s="4">
        <v>35545</v>
      </c>
      <c r="T1" s="4">
        <v>36375</v>
      </c>
      <c r="U1" s="4">
        <v>36455</v>
      </c>
      <c r="V1" s="4">
        <v>36650</v>
      </c>
      <c r="W1" s="4">
        <v>36861</v>
      </c>
      <c r="X1" s="4">
        <v>38200</v>
      </c>
      <c r="Y1" s="4">
        <v>38688</v>
      </c>
      <c r="Z1" s="4">
        <v>38732</v>
      </c>
      <c r="AA1" s="4">
        <v>38733</v>
      </c>
      <c r="AB1" s="4">
        <v>38838</v>
      </c>
      <c r="AC1" s="4">
        <v>39203</v>
      </c>
      <c r="AD1" s="4">
        <v>39453</v>
      </c>
      <c r="AE1" s="4">
        <v>39454</v>
      </c>
      <c r="AF1" s="4">
        <v>39698</v>
      </c>
      <c r="AG1" s="4">
        <v>40585</v>
      </c>
      <c r="AH1" s="4">
        <v>41102</v>
      </c>
      <c r="AI1" s="4">
        <v>41238</v>
      </c>
      <c r="AJ1" s="4" t="s">
        <v>9</v>
      </c>
      <c r="AK1" s="4" t="s">
        <v>10</v>
      </c>
      <c r="AL1" s="9" t="s">
        <v>11</v>
      </c>
      <c r="AM1" s="9" t="s">
        <v>12</v>
      </c>
      <c r="AN1" s="4">
        <v>41935</v>
      </c>
      <c r="AO1" s="4" t="s">
        <v>13</v>
      </c>
      <c r="AP1" s="4">
        <v>41969</v>
      </c>
      <c r="AQ1" s="4">
        <v>42238</v>
      </c>
      <c r="AR1" s="4" t="s">
        <v>14</v>
      </c>
      <c r="AS1" s="9">
        <v>43505</v>
      </c>
      <c r="AT1" s="4" t="s">
        <v>15</v>
      </c>
      <c r="AU1" s="4">
        <v>43618</v>
      </c>
      <c r="AV1" s="4">
        <v>43718</v>
      </c>
      <c r="AW1" s="4">
        <v>43755</v>
      </c>
      <c r="AX1" s="4" t="s">
        <v>16</v>
      </c>
      <c r="AY1" s="4">
        <v>44384</v>
      </c>
      <c r="AZ1" s="4">
        <v>44789</v>
      </c>
      <c r="BA1" s="4">
        <v>45771</v>
      </c>
      <c r="BB1" s="4">
        <v>46688</v>
      </c>
      <c r="BC1" s="4">
        <v>46720</v>
      </c>
      <c r="BD1" s="4">
        <v>47699</v>
      </c>
      <c r="BE1" s="4">
        <v>48227</v>
      </c>
      <c r="BF1" s="4">
        <v>48694</v>
      </c>
      <c r="BG1" s="4">
        <v>48881</v>
      </c>
      <c r="BH1" s="4">
        <v>50713</v>
      </c>
      <c r="BI1" s="4">
        <v>51610</v>
      </c>
      <c r="BJ1" s="4">
        <v>51611</v>
      </c>
      <c r="BK1" s="4">
        <v>52095</v>
      </c>
      <c r="BL1" s="4">
        <v>52099</v>
      </c>
      <c r="BM1" s="4">
        <v>52100</v>
      </c>
      <c r="BN1" s="4">
        <v>52654</v>
      </c>
      <c r="BO1" s="4">
        <v>56979</v>
      </c>
      <c r="BP1" s="4"/>
      <c r="BQ1" s="4"/>
    </row>
    <row r="2" spans="2:67" ht="12.75">
      <c r="B2" s="10">
        <v>7</v>
      </c>
      <c r="E2">
        <v>48</v>
      </c>
      <c r="F2">
        <v>54</v>
      </c>
      <c r="G2">
        <v>50.5</v>
      </c>
      <c r="H2">
        <v>53.8</v>
      </c>
      <c r="I2">
        <v>42.9</v>
      </c>
      <c r="K2">
        <v>47.8</v>
      </c>
      <c r="L2">
        <v>48.8</v>
      </c>
      <c r="M2">
        <v>49.4</v>
      </c>
      <c r="N2">
        <v>51</v>
      </c>
      <c r="O2">
        <v>51</v>
      </c>
      <c r="P2">
        <v>50.5</v>
      </c>
      <c r="Q2">
        <v>50.1</v>
      </c>
      <c r="R2">
        <v>48.2</v>
      </c>
      <c r="S2">
        <v>46.5</v>
      </c>
      <c r="U2">
        <v>49.5</v>
      </c>
      <c r="V2">
        <v>58.7</v>
      </c>
      <c r="W2">
        <v>49.1</v>
      </c>
      <c r="X2">
        <v>51</v>
      </c>
      <c r="Y2">
        <v>45.3</v>
      </c>
      <c r="Z2">
        <v>45.4</v>
      </c>
      <c r="AB2">
        <v>49</v>
      </c>
      <c r="AC2">
        <v>45</v>
      </c>
      <c r="AD2">
        <v>55.2</v>
      </c>
      <c r="AF2">
        <v>49.1</v>
      </c>
      <c r="AG2">
        <v>52.2</v>
      </c>
      <c r="AH2">
        <v>44.8</v>
      </c>
      <c r="AI2">
        <v>50.6</v>
      </c>
      <c r="AJ2">
        <v>47.8</v>
      </c>
      <c r="AK2">
        <v>52.5</v>
      </c>
      <c r="AM2">
        <v>50.5</v>
      </c>
      <c r="AN2" s="9"/>
      <c r="AO2">
        <v>46.5</v>
      </c>
      <c r="AQ2">
        <v>51.7</v>
      </c>
      <c r="AR2">
        <v>48.3</v>
      </c>
      <c r="AS2" s="9"/>
      <c r="AT2">
        <v>48.9</v>
      </c>
      <c r="AU2">
        <v>46.9</v>
      </c>
      <c r="AX2">
        <v>48.7</v>
      </c>
      <c r="AY2">
        <v>49.2</v>
      </c>
      <c r="AZ2">
        <v>45</v>
      </c>
      <c r="BA2">
        <v>50.8</v>
      </c>
      <c r="BB2">
        <v>47.4</v>
      </c>
      <c r="BC2">
        <v>50.3</v>
      </c>
      <c r="BD2">
        <v>56.5</v>
      </c>
      <c r="BE2">
        <v>53.2</v>
      </c>
      <c r="BF2">
        <v>43.9</v>
      </c>
      <c r="BG2">
        <v>47.8</v>
      </c>
      <c r="BH2">
        <v>48.4</v>
      </c>
      <c r="BI2">
        <v>48.1</v>
      </c>
      <c r="BJ2">
        <v>48.7</v>
      </c>
      <c r="BK2">
        <v>46.6</v>
      </c>
      <c r="BL2">
        <v>45.4</v>
      </c>
      <c r="BM2">
        <v>45.5</v>
      </c>
      <c r="BN2">
        <v>44.5</v>
      </c>
      <c r="BO2">
        <v>49.8</v>
      </c>
    </row>
    <row r="3" spans="2:67" ht="12.75">
      <c r="B3">
        <v>1</v>
      </c>
      <c r="C3">
        <v>80</v>
      </c>
      <c r="D3">
        <v>80.5</v>
      </c>
      <c r="E3">
        <v>77.5</v>
      </c>
      <c r="F3">
        <v>80.5</v>
      </c>
      <c r="G3">
        <v>77.5</v>
      </c>
      <c r="H3">
        <v>83</v>
      </c>
      <c r="I3">
        <v>77</v>
      </c>
      <c r="J3">
        <v>80</v>
      </c>
      <c r="K3">
        <v>81</v>
      </c>
      <c r="L3">
        <v>77.5</v>
      </c>
      <c r="M3">
        <v>79</v>
      </c>
      <c r="N3">
        <v>80</v>
      </c>
      <c r="O3">
        <v>81.5</v>
      </c>
      <c r="P3">
        <v>80</v>
      </c>
      <c r="Q3">
        <v>78</v>
      </c>
      <c r="R3">
        <v>78</v>
      </c>
      <c r="S3">
        <v>79</v>
      </c>
      <c r="T3">
        <v>78</v>
      </c>
      <c r="U3">
        <v>80</v>
      </c>
      <c r="V3">
        <v>80.5</v>
      </c>
      <c r="W3">
        <v>76</v>
      </c>
      <c r="X3">
        <v>81</v>
      </c>
      <c r="Y3">
        <v>76.5</v>
      </c>
      <c r="Z3">
        <v>76</v>
      </c>
      <c r="AA3">
        <v>77.5</v>
      </c>
      <c r="AB3">
        <v>83</v>
      </c>
      <c r="AC3">
        <v>76</v>
      </c>
      <c r="AD3">
        <v>81</v>
      </c>
      <c r="AE3">
        <v>75</v>
      </c>
      <c r="AF3">
        <v>76</v>
      </c>
      <c r="AG3">
        <v>81</v>
      </c>
      <c r="AH3">
        <v>78</v>
      </c>
      <c r="AI3">
        <v>74.5</v>
      </c>
      <c r="AJ3">
        <v>75</v>
      </c>
      <c r="AK3">
        <v>80.25</v>
      </c>
      <c r="AL3">
        <v>79.5</v>
      </c>
      <c r="AM3">
        <v>79</v>
      </c>
      <c r="AN3">
        <v>80</v>
      </c>
      <c r="AO3">
        <v>77.5</v>
      </c>
      <c r="AP3">
        <v>81</v>
      </c>
      <c r="AQ3">
        <v>81</v>
      </c>
      <c r="AR3">
        <v>77.25</v>
      </c>
      <c r="AS3">
        <v>80.5</v>
      </c>
      <c r="AT3">
        <v>80</v>
      </c>
      <c r="AU3">
        <v>80</v>
      </c>
      <c r="AV3">
        <v>79.1</v>
      </c>
      <c r="AW3">
        <v>80.5</v>
      </c>
      <c r="AX3">
        <v>75.5</v>
      </c>
      <c r="AY3">
        <v>79</v>
      </c>
      <c r="AZ3">
        <v>78</v>
      </c>
      <c r="BA3">
        <v>77</v>
      </c>
      <c r="BB3">
        <v>78</v>
      </c>
      <c r="BC3">
        <v>81</v>
      </c>
      <c r="BD3">
        <v>84</v>
      </c>
      <c r="BE3">
        <v>81</v>
      </c>
      <c r="BF3">
        <v>80</v>
      </c>
      <c r="BG3">
        <v>77</v>
      </c>
      <c r="BH3">
        <v>78</v>
      </c>
      <c r="BI3">
        <v>78</v>
      </c>
      <c r="BJ3">
        <v>77</v>
      </c>
      <c r="BK3">
        <v>77</v>
      </c>
      <c r="BL3">
        <v>76</v>
      </c>
      <c r="BM3">
        <v>76</v>
      </c>
      <c r="BN3">
        <v>76</v>
      </c>
      <c r="BO3">
        <v>78</v>
      </c>
    </row>
    <row r="4" spans="2:67" ht="12.75">
      <c r="B4">
        <v>3</v>
      </c>
      <c r="C4">
        <v>28</v>
      </c>
      <c r="D4">
        <v>25.8</v>
      </c>
      <c r="E4">
        <v>25.3</v>
      </c>
      <c r="F4">
        <v>26.4</v>
      </c>
      <c r="G4">
        <v>25.6</v>
      </c>
      <c r="H4">
        <v>27</v>
      </c>
      <c r="I4">
        <v>25.2</v>
      </c>
      <c r="J4">
        <v>26.5</v>
      </c>
      <c r="K4">
        <v>26.5</v>
      </c>
      <c r="L4">
        <v>25</v>
      </c>
      <c r="M4">
        <v>25.9</v>
      </c>
      <c r="N4">
        <v>26.4</v>
      </c>
      <c r="O4">
        <v>28.8</v>
      </c>
      <c r="P4">
        <v>27</v>
      </c>
      <c r="Q4">
        <v>27.7</v>
      </c>
      <c r="R4">
        <v>25</v>
      </c>
      <c r="S4">
        <v>26.4</v>
      </c>
      <c r="T4">
        <v>25.5</v>
      </c>
      <c r="U4">
        <v>27</v>
      </c>
      <c r="V4">
        <v>27.8</v>
      </c>
      <c r="W4">
        <v>27.1</v>
      </c>
      <c r="X4">
        <v>26.9</v>
      </c>
      <c r="Y4">
        <v>25.6</v>
      </c>
      <c r="Z4">
        <v>25</v>
      </c>
      <c r="AA4">
        <v>27.5</v>
      </c>
      <c r="AB4">
        <v>25.9</v>
      </c>
      <c r="AC4">
        <v>25.7</v>
      </c>
      <c r="AD4">
        <v>27</v>
      </c>
      <c r="AE4">
        <v>26.3</v>
      </c>
      <c r="AF4">
        <v>25.5</v>
      </c>
      <c r="AG4">
        <v>26.2</v>
      </c>
      <c r="AH4">
        <v>25.5</v>
      </c>
      <c r="AI4">
        <v>25.8</v>
      </c>
      <c r="AJ4">
        <v>26.4</v>
      </c>
      <c r="AK4">
        <v>28</v>
      </c>
      <c r="AL4">
        <v>26.7</v>
      </c>
      <c r="AM4">
        <v>26.5</v>
      </c>
      <c r="AN4">
        <v>26.5</v>
      </c>
      <c r="AO4">
        <v>26.2</v>
      </c>
      <c r="AP4">
        <v>27.5</v>
      </c>
      <c r="AQ4">
        <v>26.1</v>
      </c>
      <c r="AR4">
        <v>27.55</v>
      </c>
      <c r="AS4">
        <v>27</v>
      </c>
      <c r="AT4">
        <v>27</v>
      </c>
      <c r="AU4">
        <v>26</v>
      </c>
      <c r="AV4">
        <v>26</v>
      </c>
      <c r="AW4">
        <v>29.5</v>
      </c>
      <c r="AX4">
        <v>26.25</v>
      </c>
      <c r="AY4">
        <v>26.2</v>
      </c>
      <c r="AZ4">
        <v>27.3</v>
      </c>
      <c r="BA4">
        <v>25</v>
      </c>
      <c r="BB4">
        <v>26.5</v>
      </c>
      <c r="BC4">
        <v>27.5</v>
      </c>
      <c r="BD4">
        <v>28.8</v>
      </c>
      <c r="BE4">
        <v>26</v>
      </c>
      <c r="BF4">
        <v>25.9</v>
      </c>
      <c r="BG4">
        <v>26.8</v>
      </c>
      <c r="BH4">
        <v>24.5</v>
      </c>
      <c r="BI4">
        <v>24.8</v>
      </c>
      <c r="BJ4">
        <v>25.8</v>
      </c>
      <c r="BK4">
        <v>24.4</v>
      </c>
      <c r="BL4">
        <v>25.8</v>
      </c>
      <c r="BM4">
        <v>25.9</v>
      </c>
      <c r="BN4">
        <v>26.3</v>
      </c>
      <c r="BO4">
        <v>25.8</v>
      </c>
    </row>
    <row r="5" spans="2:67" ht="12.75">
      <c r="B5">
        <v>4</v>
      </c>
      <c r="D5">
        <v>43</v>
      </c>
      <c r="G5">
        <v>42.5</v>
      </c>
      <c r="H5">
        <v>42</v>
      </c>
      <c r="I5">
        <v>43.5</v>
      </c>
      <c r="J5">
        <v>42.5</v>
      </c>
      <c r="K5">
        <v>43</v>
      </c>
      <c r="L5">
        <v>42.5</v>
      </c>
      <c r="M5">
        <v>42.5</v>
      </c>
      <c r="N5">
        <v>43</v>
      </c>
      <c r="O5">
        <v>43.5</v>
      </c>
      <c r="P5">
        <v>46</v>
      </c>
      <c r="Q5">
        <v>42.5</v>
      </c>
      <c r="R5">
        <v>42.5</v>
      </c>
      <c r="S5">
        <v>44</v>
      </c>
      <c r="U5">
        <v>43.5</v>
      </c>
      <c r="V5">
        <v>43</v>
      </c>
      <c r="W5">
        <v>42.5</v>
      </c>
      <c r="X5">
        <v>45.5</v>
      </c>
      <c r="Y5">
        <v>41.5</v>
      </c>
      <c r="Z5">
        <v>41</v>
      </c>
      <c r="AB5">
        <v>44</v>
      </c>
      <c r="AC5">
        <v>43</v>
      </c>
      <c r="AD5">
        <v>45</v>
      </c>
      <c r="AF5">
        <v>40.5</v>
      </c>
      <c r="AG5">
        <v>43</v>
      </c>
      <c r="AH5">
        <v>43.5</v>
      </c>
      <c r="AI5">
        <v>42.5</v>
      </c>
      <c r="AJ5">
        <v>43</v>
      </c>
      <c r="AK5">
        <v>43</v>
      </c>
      <c r="AL5">
        <v>41.5</v>
      </c>
      <c r="AM5">
        <v>42</v>
      </c>
      <c r="AN5">
        <v>42</v>
      </c>
      <c r="AO5">
        <v>40.75</v>
      </c>
      <c r="AP5">
        <v>45</v>
      </c>
      <c r="AQ5">
        <v>44.5</v>
      </c>
      <c r="AR5">
        <v>42</v>
      </c>
      <c r="AS5">
        <v>45</v>
      </c>
      <c r="AT5">
        <v>44.75</v>
      </c>
      <c r="AU5">
        <v>45</v>
      </c>
      <c r="AV5">
        <v>44.4</v>
      </c>
      <c r="AW5">
        <v>43</v>
      </c>
      <c r="AX5">
        <v>42</v>
      </c>
      <c r="AY5">
        <v>43</v>
      </c>
      <c r="AZ5">
        <v>44</v>
      </c>
      <c r="BA5">
        <v>40</v>
      </c>
      <c r="BB5">
        <v>42</v>
      </c>
      <c r="BC5">
        <v>45</v>
      </c>
      <c r="BD5">
        <v>46</v>
      </c>
      <c r="BE5">
        <v>43</v>
      </c>
      <c r="BF5">
        <v>44</v>
      </c>
      <c r="BG5">
        <v>44</v>
      </c>
      <c r="BH5">
        <v>42</v>
      </c>
      <c r="BI5">
        <v>42</v>
      </c>
      <c r="BJ5">
        <v>42</v>
      </c>
      <c r="BK5">
        <v>43</v>
      </c>
      <c r="BL5">
        <v>41</v>
      </c>
      <c r="BM5">
        <v>42</v>
      </c>
      <c r="BN5">
        <v>42</v>
      </c>
      <c r="BO5">
        <v>44</v>
      </c>
    </row>
    <row r="6" spans="2:67" ht="12.75">
      <c r="B6">
        <v>5</v>
      </c>
      <c r="D6">
        <v>32.5</v>
      </c>
      <c r="E6">
        <v>33.5</v>
      </c>
      <c r="F6">
        <v>32</v>
      </c>
      <c r="G6">
        <v>32</v>
      </c>
      <c r="H6">
        <v>32.5</v>
      </c>
      <c r="I6">
        <v>32</v>
      </c>
      <c r="J6">
        <v>32</v>
      </c>
      <c r="K6">
        <v>33.5</v>
      </c>
      <c r="L6">
        <v>32.5</v>
      </c>
      <c r="M6">
        <v>33.5</v>
      </c>
      <c r="N6">
        <v>31</v>
      </c>
      <c r="O6">
        <v>34.5</v>
      </c>
      <c r="P6">
        <v>32</v>
      </c>
      <c r="Q6">
        <v>32</v>
      </c>
      <c r="R6">
        <v>33</v>
      </c>
      <c r="S6">
        <v>33.5</v>
      </c>
      <c r="U6">
        <v>32</v>
      </c>
      <c r="V6">
        <v>32</v>
      </c>
      <c r="W6">
        <v>33</v>
      </c>
      <c r="X6">
        <v>35</v>
      </c>
      <c r="Y6">
        <v>31.5</v>
      </c>
      <c r="Z6">
        <v>32</v>
      </c>
      <c r="AB6">
        <v>35</v>
      </c>
      <c r="AC6">
        <v>33</v>
      </c>
      <c r="AD6">
        <v>33</v>
      </c>
      <c r="AF6">
        <v>32</v>
      </c>
      <c r="AG6">
        <v>33</v>
      </c>
      <c r="AH6">
        <v>32</v>
      </c>
      <c r="AI6">
        <v>32.5</v>
      </c>
      <c r="AJ6">
        <v>33</v>
      </c>
      <c r="AK6">
        <v>31.5</v>
      </c>
      <c r="AL6">
        <v>33.5</v>
      </c>
      <c r="AM6">
        <v>34</v>
      </c>
      <c r="AN6">
        <v>31.5</v>
      </c>
      <c r="AO6">
        <v>31.75</v>
      </c>
      <c r="AP6">
        <v>31.5</v>
      </c>
      <c r="AQ6">
        <v>33</v>
      </c>
      <c r="AR6">
        <v>31.5</v>
      </c>
      <c r="AS6">
        <v>34</v>
      </c>
      <c r="AT6">
        <v>32</v>
      </c>
      <c r="AU6">
        <v>32</v>
      </c>
      <c r="AV6">
        <v>32.8</v>
      </c>
      <c r="AW6">
        <v>35</v>
      </c>
      <c r="AX6">
        <v>33.25</v>
      </c>
      <c r="AY6">
        <v>33</v>
      </c>
      <c r="AZ6">
        <v>33</v>
      </c>
      <c r="BA6">
        <v>32</v>
      </c>
      <c r="BB6">
        <v>31</v>
      </c>
      <c r="BC6">
        <v>33</v>
      </c>
      <c r="BD6">
        <v>36</v>
      </c>
      <c r="BE6">
        <v>34</v>
      </c>
      <c r="BF6">
        <v>34</v>
      </c>
      <c r="BG6">
        <v>33</v>
      </c>
      <c r="BH6">
        <v>32</v>
      </c>
      <c r="BI6">
        <v>33</v>
      </c>
      <c r="BJ6">
        <v>33</v>
      </c>
      <c r="BK6">
        <v>32</v>
      </c>
      <c r="BL6">
        <v>33</v>
      </c>
      <c r="BM6">
        <v>34</v>
      </c>
      <c r="BN6">
        <v>32</v>
      </c>
      <c r="BO6">
        <v>34</v>
      </c>
    </row>
    <row r="7" ht="12.75">
      <c r="B7" s="11">
        <v>6</v>
      </c>
    </row>
    <row r="8" spans="2:67" ht="12.75">
      <c r="B8">
        <v>14</v>
      </c>
      <c r="C8">
        <v>37</v>
      </c>
      <c r="D8">
        <v>37</v>
      </c>
      <c r="E8">
        <v>35.5</v>
      </c>
      <c r="F8">
        <v>40</v>
      </c>
      <c r="G8">
        <v>35.5</v>
      </c>
      <c r="H8">
        <v>37.5</v>
      </c>
      <c r="I8">
        <v>35</v>
      </c>
      <c r="J8">
        <v>37</v>
      </c>
      <c r="K8">
        <v>37</v>
      </c>
      <c r="L8">
        <v>35</v>
      </c>
      <c r="M8">
        <v>36</v>
      </c>
      <c r="N8">
        <v>37.5</v>
      </c>
      <c r="O8">
        <v>39</v>
      </c>
      <c r="P8">
        <v>37.5</v>
      </c>
      <c r="Q8">
        <v>38</v>
      </c>
      <c r="R8">
        <v>35</v>
      </c>
      <c r="S8">
        <v>38</v>
      </c>
      <c r="T8">
        <v>37</v>
      </c>
      <c r="U8">
        <v>37.5</v>
      </c>
      <c r="W8">
        <v>36.5</v>
      </c>
      <c r="X8">
        <v>38</v>
      </c>
      <c r="Y8">
        <v>35.5</v>
      </c>
      <c r="Z8">
        <v>38.5</v>
      </c>
      <c r="AB8">
        <v>37</v>
      </c>
      <c r="AC8">
        <v>35</v>
      </c>
      <c r="AD8">
        <v>36.5</v>
      </c>
      <c r="AE8">
        <v>35</v>
      </c>
      <c r="AF8">
        <v>35.5</v>
      </c>
      <c r="AG8">
        <v>36</v>
      </c>
      <c r="AH8">
        <v>37</v>
      </c>
      <c r="AI8">
        <v>36</v>
      </c>
      <c r="AJ8">
        <v>34</v>
      </c>
      <c r="AK8">
        <v>37</v>
      </c>
      <c r="AL8">
        <v>34.5</v>
      </c>
      <c r="AM8">
        <v>38</v>
      </c>
      <c r="AN8">
        <v>37</v>
      </c>
      <c r="AO8">
        <v>36</v>
      </c>
      <c r="AP8">
        <v>37.5</v>
      </c>
      <c r="AQ8">
        <v>37.5</v>
      </c>
      <c r="AR8">
        <v>38</v>
      </c>
      <c r="AS8">
        <v>37</v>
      </c>
      <c r="AT8">
        <v>37</v>
      </c>
      <c r="AU8">
        <v>39</v>
      </c>
      <c r="AV8">
        <v>35.5</v>
      </c>
      <c r="AW8">
        <v>37</v>
      </c>
      <c r="AX8">
        <v>35.5</v>
      </c>
      <c r="AY8">
        <v>38</v>
      </c>
      <c r="AZ8">
        <v>38</v>
      </c>
      <c r="BA8">
        <v>35</v>
      </c>
      <c r="BB8">
        <v>36</v>
      </c>
      <c r="BC8">
        <v>37</v>
      </c>
      <c r="BD8">
        <v>36</v>
      </c>
      <c r="BE8">
        <v>36</v>
      </c>
      <c r="BF8">
        <v>37</v>
      </c>
      <c r="BG8">
        <v>38</v>
      </c>
      <c r="BH8">
        <v>34</v>
      </c>
      <c r="BI8">
        <v>35</v>
      </c>
      <c r="BJ8">
        <v>35</v>
      </c>
      <c r="BK8">
        <v>35</v>
      </c>
      <c r="BL8">
        <v>35</v>
      </c>
      <c r="BM8">
        <v>36</v>
      </c>
      <c r="BN8">
        <v>36</v>
      </c>
      <c r="BO8">
        <v>36</v>
      </c>
    </row>
    <row r="9" spans="2:67" ht="12.75">
      <c r="B9">
        <v>10</v>
      </c>
      <c r="C9">
        <v>62</v>
      </c>
      <c r="E9">
        <v>57</v>
      </c>
      <c r="F9">
        <v>64</v>
      </c>
      <c r="G9">
        <v>55</v>
      </c>
      <c r="H9">
        <v>65</v>
      </c>
      <c r="I9">
        <v>60</v>
      </c>
      <c r="J9">
        <v>61</v>
      </c>
      <c r="K9">
        <v>63</v>
      </c>
      <c r="L9">
        <v>60</v>
      </c>
      <c r="M9">
        <v>54</v>
      </c>
      <c r="N9">
        <v>64</v>
      </c>
      <c r="O9">
        <v>62</v>
      </c>
      <c r="P9">
        <v>67</v>
      </c>
      <c r="Q9">
        <v>59</v>
      </c>
      <c r="R9">
        <v>60</v>
      </c>
      <c r="S9">
        <v>61</v>
      </c>
      <c r="T9">
        <v>62</v>
      </c>
      <c r="U9">
        <v>61</v>
      </c>
      <c r="V9">
        <v>62</v>
      </c>
      <c r="W9">
        <v>59</v>
      </c>
      <c r="X9">
        <v>61</v>
      </c>
      <c r="Y9">
        <v>59</v>
      </c>
      <c r="Z9">
        <v>57</v>
      </c>
      <c r="AB9">
        <v>62</v>
      </c>
      <c r="AC9">
        <v>58</v>
      </c>
      <c r="AD9">
        <v>64</v>
      </c>
      <c r="AE9">
        <v>58</v>
      </c>
      <c r="AF9">
        <v>58</v>
      </c>
      <c r="AG9">
        <v>63</v>
      </c>
      <c r="AH9">
        <v>60</v>
      </c>
      <c r="AI9">
        <v>63</v>
      </c>
      <c r="AJ9">
        <v>57.7</v>
      </c>
      <c r="AK9">
        <v>61</v>
      </c>
      <c r="AM9">
        <v>59.1</v>
      </c>
      <c r="AO9">
        <v>63.7</v>
      </c>
      <c r="AQ9">
        <v>64</v>
      </c>
      <c r="AR9">
        <v>62.4</v>
      </c>
      <c r="AT9">
        <v>66</v>
      </c>
      <c r="AU9">
        <v>65.3</v>
      </c>
      <c r="AX9">
        <v>60.8</v>
      </c>
      <c r="AY9">
        <v>60.9</v>
      </c>
      <c r="AZ9">
        <v>56.9</v>
      </c>
      <c r="BA9">
        <v>57.4</v>
      </c>
      <c r="BB9">
        <v>60.8</v>
      </c>
      <c r="BC9">
        <v>65.9</v>
      </c>
      <c r="BD9">
        <v>63.7</v>
      </c>
      <c r="BE9">
        <v>66.8</v>
      </c>
      <c r="BF9">
        <v>64.3</v>
      </c>
      <c r="BG9">
        <v>64.5</v>
      </c>
      <c r="BH9">
        <v>61.5</v>
      </c>
      <c r="BI9">
        <v>63.2</v>
      </c>
      <c r="BJ9">
        <v>59.2</v>
      </c>
      <c r="BK9">
        <v>63.8</v>
      </c>
      <c r="BL9">
        <v>57.3</v>
      </c>
      <c r="BM9">
        <v>55.9</v>
      </c>
      <c r="BN9">
        <v>61.8</v>
      </c>
      <c r="BO9">
        <v>62</v>
      </c>
    </row>
    <row r="10" spans="2:67" ht="12.75">
      <c r="B10">
        <v>13</v>
      </c>
      <c r="C10">
        <v>11</v>
      </c>
      <c r="E10">
        <v>10</v>
      </c>
      <c r="F10">
        <v>9</v>
      </c>
      <c r="G10">
        <v>17</v>
      </c>
      <c r="H10">
        <v>10</v>
      </c>
      <c r="I10">
        <v>9</v>
      </c>
      <c r="J10">
        <v>11</v>
      </c>
      <c r="K10">
        <v>11</v>
      </c>
      <c r="L10">
        <v>12</v>
      </c>
      <c r="M10">
        <v>14</v>
      </c>
      <c r="N10">
        <v>9</v>
      </c>
      <c r="O10">
        <v>12</v>
      </c>
      <c r="P10">
        <v>10</v>
      </c>
      <c r="Q10">
        <v>11</v>
      </c>
      <c r="R10">
        <v>10</v>
      </c>
      <c r="S10">
        <v>9</v>
      </c>
      <c r="T10">
        <v>10</v>
      </c>
      <c r="U10">
        <v>11</v>
      </c>
      <c r="W10">
        <v>11</v>
      </c>
      <c r="X10">
        <v>12</v>
      </c>
      <c r="Y10">
        <v>10</v>
      </c>
      <c r="Z10">
        <v>10</v>
      </c>
      <c r="AB10">
        <v>11</v>
      </c>
      <c r="AC10">
        <v>10</v>
      </c>
      <c r="AD10">
        <v>9</v>
      </c>
      <c r="AE10">
        <v>10</v>
      </c>
      <c r="AF10">
        <v>9</v>
      </c>
      <c r="AG10">
        <v>10</v>
      </c>
      <c r="AH10">
        <v>10</v>
      </c>
      <c r="AI10">
        <v>10</v>
      </c>
      <c r="AJ10">
        <v>11.5</v>
      </c>
      <c r="AK10">
        <v>12.3</v>
      </c>
      <c r="AM10">
        <v>12.2</v>
      </c>
      <c r="AO10">
        <v>12.9</v>
      </c>
      <c r="AQ10">
        <v>11</v>
      </c>
      <c r="AR10">
        <v>12.4</v>
      </c>
      <c r="AT10">
        <v>12.8</v>
      </c>
      <c r="AU10">
        <v>15.9</v>
      </c>
      <c r="AX10">
        <v>14.3</v>
      </c>
      <c r="AY10">
        <v>12.6</v>
      </c>
      <c r="AZ10">
        <v>12.7</v>
      </c>
      <c r="BA10">
        <v>12.5</v>
      </c>
      <c r="BB10">
        <v>12.3</v>
      </c>
      <c r="BC10">
        <v>12.8</v>
      </c>
      <c r="BD10">
        <v>11.8</v>
      </c>
      <c r="BE10">
        <v>13.7</v>
      </c>
      <c r="BF10">
        <v>14</v>
      </c>
      <c r="BG10">
        <v>14</v>
      </c>
      <c r="BH10">
        <v>11.8</v>
      </c>
      <c r="BI10">
        <v>14.1</v>
      </c>
      <c r="BJ10">
        <v>11.3</v>
      </c>
      <c r="BK10">
        <v>13.6</v>
      </c>
      <c r="BL10">
        <v>12.3</v>
      </c>
      <c r="BM10">
        <v>12.7</v>
      </c>
      <c r="BN10">
        <v>12.6</v>
      </c>
      <c r="BO10">
        <v>13.9</v>
      </c>
    </row>
    <row r="11" spans="1:42" ht="12.75">
      <c r="A1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/>
      <c r="J11" s="2" t="s">
        <v>17</v>
      </c>
      <c r="K11" s="2" t="s">
        <v>7</v>
      </c>
      <c r="L11" s="2" t="s">
        <v>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3">
        <v>1.682</v>
      </c>
      <c r="B12">
        <v>7</v>
      </c>
      <c r="C12" s="5">
        <f>COUNT(C2:BQ2)</f>
        <v>53</v>
      </c>
      <c r="D12" s="6">
        <f>AVERAGE(C2:BQ2)</f>
        <v>49.0622641509434</v>
      </c>
      <c r="E12" s="6">
        <f>MIN(C2:BQ2)</f>
        <v>42.9</v>
      </c>
      <c r="F12" s="6">
        <f>MAX(C2:BQ2)</f>
        <v>58.7</v>
      </c>
      <c r="G12" s="3">
        <f>STDEV(C2:BQ2)</f>
        <v>3.1944799995216187</v>
      </c>
      <c r="H12" s="7">
        <f>100*G12/D12</f>
        <v>6.511073336716755</v>
      </c>
      <c r="I12">
        <v>7</v>
      </c>
      <c r="J12" s="3">
        <f>LOG10(D12)-$A12</f>
        <v>0.00874758638099582</v>
      </c>
      <c r="K12" s="3">
        <f aca="true" t="shared" si="0" ref="K12:L20">LOG10(E12)-$A12</f>
        <v>-0.0495427078152757</v>
      </c>
      <c r="L12" s="3">
        <f t="shared" si="0"/>
        <v>0.08663810124761451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3">
        <v>1.884</v>
      </c>
      <c r="B13">
        <v>1</v>
      </c>
      <c r="C13" s="5">
        <f aca="true" t="shared" si="1" ref="C13:C20">COUNT(C3:BQ3)</f>
        <v>65</v>
      </c>
      <c r="D13" s="6">
        <f aca="true" t="shared" si="2" ref="D13:D20">AVERAGE(C3:BQ3)</f>
        <v>78.72461538461539</v>
      </c>
      <c r="E13" s="6">
        <f aca="true" t="shared" si="3" ref="E13:E20">MIN(C3:BQ3)</f>
        <v>74.5</v>
      </c>
      <c r="F13" s="6">
        <f aca="true" t="shared" si="4" ref="F13:F20">MAX(C3:BQ3)</f>
        <v>84</v>
      </c>
      <c r="G13" s="3">
        <f aca="true" t="shared" si="5" ref="G13:G20">STDEV(C3:BQ3)</f>
        <v>2.12667439688914</v>
      </c>
      <c r="H13" s="7">
        <f aca="true" t="shared" si="6" ref="H13:H20">100*G13/D13</f>
        <v>2.7014097007639895</v>
      </c>
      <c r="I13">
        <v>1</v>
      </c>
      <c r="J13" s="3">
        <f aca="true" t="shared" si="7" ref="J13:J20">LOG10(D13)-$A13</f>
        <v>0.0121105475334502</v>
      </c>
      <c r="K13" s="3">
        <f t="shared" si="0"/>
        <v>-0.011843727251707126</v>
      </c>
      <c r="L13" s="3">
        <f t="shared" si="0"/>
        <v>0.04027928606188169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>
        <v>1.39</v>
      </c>
      <c r="B14">
        <v>3</v>
      </c>
      <c r="C14" s="5">
        <f t="shared" si="1"/>
        <v>65</v>
      </c>
      <c r="D14" s="6">
        <f t="shared" si="2"/>
        <v>26.389230769230764</v>
      </c>
      <c r="E14" s="6">
        <f t="shared" si="3"/>
        <v>24.4</v>
      </c>
      <c r="F14" s="6">
        <f t="shared" si="4"/>
        <v>29.5</v>
      </c>
      <c r="G14" s="3">
        <f t="shared" si="5"/>
        <v>1.0250568699046507</v>
      </c>
      <c r="H14" s="7">
        <f t="shared" si="6"/>
        <v>3.8843757094270575</v>
      </c>
      <c r="I14">
        <v>3</v>
      </c>
      <c r="J14" s="3">
        <f t="shared" si="7"/>
        <v>0.03142673097232884</v>
      </c>
      <c r="K14" s="3">
        <f t="shared" si="0"/>
        <v>-0.0026101736612704762</v>
      </c>
      <c r="L14" s="3">
        <f t="shared" si="0"/>
        <v>0.07982201597816307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3">
        <v>1.614</v>
      </c>
      <c r="B15">
        <v>4</v>
      </c>
      <c r="C15" s="5">
        <f t="shared" si="1"/>
        <v>59</v>
      </c>
      <c r="D15" s="6">
        <f t="shared" si="2"/>
        <v>43.02372881355932</v>
      </c>
      <c r="E15" s="6">
        <f t="shared" si="3"/>
        <v>40</v>
      </c>
      <c r="F15" s="6">
        <f t="shared" si="4"/>
        <v>46</v>
      </c>
      <c r="G15" s="3">
        <f t="shared" si="5"/>
        <v>1.3410095249025784</v>
      </c>
      <c r="H15" s="7">
        <f t="shared" si="6"/>
        <v>3.116906790468489</v>
      </c>
      <c r="I15">
        <v>4</v>
      </c>
      <c r="J15" s="3">
        <f t="shared" si="7"/>
        <v>0.019708047450211597</v>
      </c>
      <c r="K15" s="3">
        <f t="shared" si="0"/>
        <v>-0.011940008672037816</v>
      </c>
      <c r="L15" s="3">
        <f t="shared" si="0"/>
        <v>0.04875783168157399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3">
        <v>1.489</v>
      </c>
      <c r="B16">
        <v>5</v>
      </c>
      <c r="C16" s="5">
        <f t="shared" si="1"/>
        <v>61</v>
      </c>
      <c r="D16" s="6">
        <f t="shared" si="2"/>
        <v>32.791803278688526</v>
      </c>
      <c r="E16" s="6">
        <f t="shared" si="3"/>
        <v>31</v>
      </c>
      <c r="F16" s="6">
        <f t="shared" si="4"/>
        <v>36</v>
      </c>
      <c r="G16" s="3">
        <f t="shared" si="5"/>
        <v>1.0549162813492925</v>
      </c>
      <c r="H16" s="7">
        <f t="shared" si="6"/>
        <v>3.217012106299397</v>
      </c>
      <c r="I16">
        <v>5</v>
      </c>
      <c r="J16" s="3">
        <f t="shared" si="7"/>
        <v>0.02676529994017507</v>
      </c>
      <c r="K16" s="3">
        <f t="shared" si="0"/>
        <v>0.002361693834272538</v>
      </c>
      <c r="L16" s="3">
        <f t="shared" si="0"/>
        <v>0.06730250076728717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3">
        <v>1.564</v>
      </c>
      <c r="B17">
        <v>6</v>
      </c>
      <c r="C17" s="5"/>
      <c r="D17" s="6"/>
      <c r="E17" s="6"/>
      <c r="F17" s="6"/>
      <c r="G17" s="3"/>
      <c r="H17" s="7"/>
      <c r="I17">
        <v>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3">
        <v>1.551</v>
      </c>
      <c r="B18">
        <v>14</v>
      </c>
      <c r="C18" s="5">
        <f t="shared" si="1"/>
        <v>63</v>
      </c>
      <c r="D18" s="6">
        <f t="shared" si="2"/>
        <v>36.53968253968254</v>
      </c>
      <c r="E18" s="6">
        <f t="shared" si="3"/>
        <v>34</v>
      </c>
      <c r="F18" s="6">
        <f t="shared" si="4"/>
        <v>40</v>
      </c>
      <c r="G18" s="3">
        <f t="shared" si="5"/>
        <v>1.2929760223483349</v>
      </c>
      <c r="H18" s="7">
        <f t="shared" si="6"/>
        <v>3.5385529716744175</v>
      </c>
      <c r="I18">
        <v>14</v>
      </c>
      <c r="J18" s="3">
        <f t="shared" si="7"/>
        <v>0.011764769840191258</v>
      </c>
      <c r="K18" s="3">
        <f t="shared" si="0"/>
        <v>-0.019521082957744795</v>
      </c>
      <c r="L18" s="3">
        <f t="shared" si="0"/>
        <v>0.05105999132796235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3">
        <v>1.767</v>
      </c>
      <c r="B19">
        <v>10</v>
      </c>
      <c r="C19" s="5">
        <f t="shared" si="1"/>
        <v>57</v>
      </c>
      <c r="D19" s="6">
        <f t="shared" si="2"/>
        <v>61.17368421052634</v>
      </c>
      <c r="E19" s="6">
        <f t="shared" si="3"/>
        <v>54</v>
      </c>
      <c r="F19" s="6">
        <f t="shared" si="4"/>
        <v>67</v>
      </c>
      <c r="G19" s="3">
        <f t="shared" si="5"/>
        <v>3.005858940456336</v>
      </c>
      <c r="H19" s="7">
        <f t="shared" si="6"/>
        <v>4.91364706776825</v>
      </c>
      <c r="I19">
        <v>10</v>
      </c>
      <c r="J19" s="3">
        <f t="shared" si="7"/>
        <v>0.019564636850908368</v>
      </c>
      <c r="K19" s="3">
        <f t="shared" si="0"/>
        <v>-0.03460624017703129</v>
      </c>
      <c r="L19" s="3">
        <f t="shared" si="0"/>
        <v>0.059074802700826545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3">
        <v>1.014</v>
      </c>
      <c r="B20">
        <v>13</v>
      </c>
      <c r="C20" s="5">
        <f t="shared" si="1"/>
        <v>56</v>
      </c>
      <c r="D20" s="6">
        <f t="shared" si="2"/>
        <v>11.642857142857142</v>
      </c>
      <c r="E20" s="6">
        <f t="shared" si="3"/>
        <v>9</v>
      </c>
      <c r="F20" s="6">
        <f t="shared" si="4"/>
        <v>17</v>
      </c>
      <c r="G20" s="3">
        <f t="shared" si="5"/>
        <v>1.8048275810732186</v>
      </c>
      <c r="H20" s="7">
        <f t="shared" si="6"/>
        <v>15.501586585904947</v>
      </c>
      <c r="I20">
        <v>12</v>
      </c>
      <c r="J20" s="3">
        <f t="shared" si="7"/>
        <v>0.05205956872571971</v>
      </c>
      <c r="K20" s="3">
        <f t="shared" si="0"/>
        <v>-0.05975749056067514</v>
      </c>
      <c r="L20" s="3">
        <f t="shared" si="0"/>
        <v>0.21644892137827387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