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5140" yWindow="600" windowWidth="27700" windowHeight="18200" tabRatio="307"/>
  </bookViews>
  <sheets>
    <sheet name="Feuil1" sheetId="6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2" i="6"/>
  <c r="A23"/>
  <c r="A24"/>
  <c r="A25"/>
  <c r="A26"/>
  <c r="A27"/>
  <c r="A28"/>
  <c r="A29"/>
  <c r="A30"/>
  <c r="A31"/>
  <c r="A32"/>
  <c r="A33"/>
  <c r="A34"/>
  <c r="A35"/>
  <c r="A36"/>
  <c r="A37"/>
  <c r="A38"/>
  <c r="D35"/>
  <c r="D36"/>
  <c r="D37"/>
  <c r="D38"/>
  <c r="D34"/>
  <c r="D33"/>
  <c r="D32"/>
  <c r="D31"/>
  <c r="D30"/>
  <c r="D29"/>
  <c r="D28"/>
  <c r="D27"/>
  <c r="D26"/>
  <c r="D25"/>
  <c r="D24"/>
  <c r="D23"/>
  <c r="D22"/>
  <c r="C22"/>
  <c r="C30"/>
  <c r="E30"/>
  <c r="E38"/>
  <c r="C38"/>
  <c r="E37"/>
  <c r="C37"/>
  <c r="E36"/>
  <c r="C36"/>
  <c r="E35"/>
  <c r="C35"/>
  <c r="E34"/>
  <c r="C34"/>
  <c r="E33"/>
  <c r="C33"/>
  <c r="E32"/>
  <c r="C32"/>
  <c r="E31"/>
  <c r="C31"/>
  <c r="E29"/>
  <c r="C29"/>
  <c r="E28"/>
  <c r="C28"/>
  <c r="E27"/>
  <c r="C27"/>
  <c r="E26"/>
  <c r="C26"/>
  <c r="E25"/>
  <c r="C25"/>
  <c r="E24"/>
  <c r="C24"/>
  <c r="E23"/>
  <c r="C23"/>
</calcChain>
</file>

<file path=xl/sharedStrings.xml><?xml version="1.0" encoding="utf-8"?>
<sst xmlns="http://schemas.openxmlformats.org/spreadsheetml/2006/main" count="14" uniqueCount="12">
  <si>
    <t>2*5</t>
  </si>
  <si>
    <t>17b</t>
  </si>
  <si>
    <t>n=6-13</t>
  </si>
  <si>
    <t>n=1-4</t>
  </si>
  <si>
    <t>Pérou</t>
  </si>
  <si>
    <t>Tarija</t>
  </si>
  <si>
    <t>n=30</t>
  </si>
  <si>
    <t>Equateur</t>
    <phoneticPr fontId="4"/>
  </si>
  <si>
    <t>n=2</t>
    <phoneticPr fontId="4"/>
  </si>
  <si>
    <t>E. andium, Ecuador</t>
    <phoneticPr fontId="4"/>
  </si>
  <si>
    <t>E. insulatus, Bolivia</t>
    <phoneticPr fontId="4"/>
  </si>
  <si>
    <t>E. insulatus, Peru</t>
    <phoneticPr fontId="4"/>
  </si>
</sst>
</file>

<file path=xl/styles.xml><?xml version="1.0" encoding="utf-8"?>
<styleSheet xmlns="http://schemas.openxmlformats.org/spreadsheetml/2006/main">
  <numFmts count="6">
    <numFmt numFmtId="164" formatCode="_-* #,##0&quot; F&quot;_-;\-* #,##0&quot; F&quot;_-;_-* &quot;-&quot;&quot; F&quot;_-;_-@_-"/>
    <numFmt numFmtId="165" formatCode="_-* #,##0_ _F_-;\-* #,##0_ _F_-;_-* &quot;-&quot;_ _F_-;_-@_-"/>
    <numFmt numFmtId="166" formatCode="_-* #,##0.00&quot; F&quot;_-;\-* #,##0.00&quot; F&quot;_-;_-* &quot;-&quot;??&quot; F&quot;_-;_-@_-"/>
    <numFmt numFmtId="167" formatCode="_-* #,##0.00_ _F_-;\-* #,##0.00_ _F_-;_-* &quot;-&quot;??_ _F_-;_-@_-"/>
    <numFmt numFmtId="168" formatCode="0.000"/>
    <numFmt numFmtId="169" formatCode="0.0"/>
  </numFmts>
  <fonts count="5">
    <font>
      <sz val="9"/>
      <name val="Geneva"/>
    </font>
    <font>
      <b/>
      <sz val="9"/>
      <name val="Geneva"/>
    </font>
    <font>
      <sz val="9"/>
      <name val="Geneva"/>
    </font>
    <font>
      <sz val="10"/>
      <name val="Geneva"/>
    </font>
    <font>
      <sz val="8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0" fillId="0" borderId="0" xfId="0" applyNumberFormat="1"/>
    <xf numFmtId="0" fontId="2" fillId="0" borderId="0" xfId="0" applyFont="1" applyAlignment="1"/>
    <xf numFmtId="16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right"/>
    </xf>
    <xf numFmtId="168" fontId="2" fillId="0" borderId="0" xfId="0" applyNumberFormat="1" applyFont="1"/>
    <xf numFmtId="0" fontId="2" fillId="0" borderId="0" xfId="0" applyFont="1" applyAlignment="1">
      <alignment horizontal="left"/>
    </xf>
    <xf numFmtId="168" fontId="2" fillId="0" borderId="0" xfId="0" applyNumberFormat="1" applyFont="1" applyFill="1"/>
    <xf numFmtId="0" fontId="1" fillId="0" borderId="0" xfId="0" applyFont="1"/>
    <xf numFmtId="168" fontId="1" fillId="0" borderId="0" xfId="0" applyNumberFormat="1" applyFont="1"/>
    <xf numFmtId="168" fontId="0" fillId="0" borderId="0" xfId="0" applyNumberFormat="1"/>
    <xf numFmtId="0" fontId="0" fillId="0" borderId="0" xfId="0" applyAlignment="1">
      <alignment horizontal="left"/>
    </xf>
    <xf numFmtId="169" fontId="2" fillId="0" borderId="0" xfId="0" applyNumberFormat="1" applyFont="1" applyAlignment="1">
      <alignment horizontal="right"/>
    </xf>
  </cellXfs>
  <cellStyles count="5">
    <cellStyle name="Milliers [0]_Classeur1 Graphique 1" xfId="1"/>
    <cellStyle name="Milliers_Classeur1 Graphique 1" xfId="2"/>
    <cellStyle name="Monétaire [0]_Classeur1 Graphique 1" xfId="3"/>
    <cellStyle name="Monétaire_Classeur1 Graphique 1" xfId="4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14470872512949"/>
          <c:y val="0.182795858881345"/>
          <c:w val="0.838013179906114"/>
          <c:h val="0.695341110254528"/>
        </c:manualLayout>
      </c:layout>
      <c:lineChart>
        <c:grouping val="standard"/>
        <c:ser>
          <c:idx val="0"/>
          <c:order val="0"/>
          <c:tx>
            <c:strRef>
              <c:f>Feuil1!$C$22</c:f>
              <c:strCache>
                <c:ptCount val="1"/>
                <c:pt idx="0">
                  <c:v>E. andium, Ecuador</c:v>
                </c:pt>
              </c:strCache>
            </c:strRef>
          </c:tx>
          <c:spPr>
            <a:ln w="1905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Feuil1!$B$23:$B$38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2*5</c:v>
                </c:pt>
                <c:pt idx="5">
                  <c:v>5</c:v>
                </c:pt>
                <c:pt idx="6">
                  <c:v>17</c:v>
                </c:pt>
                <c:pt idx="7">
                  <c:v>17b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Feuil1!$C$23:$C$38</c:f>
              <c:numCache>
                <c:formatCode>0.000</c:formatCode>
                <c:ptCount val="16"/>
                <c:pt idx="0">
                  <c:v>0.114916771220242</c:v>
                </c:pt>
                <c:pt idx="1">
                  <c:v>-0.00852094695519545</c:v>
                </c:pt>
                <c:pt idx="2">
                  <c:v>-0.0529911288788205</c:v>
                </c:pt>
                <c:pt idx="3">
                  <c:v>0.0492506559677674</c:v>
                </c:pt>
                <c:pt idx="4">
                  <c:v>-0.0125583144992745</c:v>
                </c:pt>
                <c:pt idx="5">
                  <c:v>0.0221589368458419</c:v>
                </c:pt>
                <c:pt idx="6">
                  <c:v>0.112209402240776</c:v>
                </c:pt>
                <c:pt idx="7">
                  <c:v>0.115563897401767</c:v>
                </c:pt>
                <c:pt idx="8">
                  <c:v>-0.0283798383971212</c:v>
                </c:pt>
                <c:pt idx="9">
                  <c:v>-0.100122125189262</c:v>
                </c:pt>
                <c:pt idx="10">
                  <c:v>-0.0157655961495919</c:v>
                </c:pt>
                <c:pt idx="11">
                  <c:v>0.0637258021945284</c:v>
                </c:pt>
                <c:pt idx="12">
                  <c:v>-0.0206319340430696</c:v>
                </c:pt>
                <c:pt idx="13">
                  <c:v>-0.047047074760554</c:v>
                </c:pt>
                <c:pt idx="14">
                  <c:v>-0.0504635139663896</c:v>
                </c:pt>
                <c:pt idx="15">
                  <c:v>-0.00464274608990056</c:v>
                </c:pt>
              </c:numCache>
            </c:numRef>
          </c:val>
        </c:ser>
        <c:ser>
          <c:idx val="1"/>
          <c:order val="1"/>
          <c:tx>
            <c:strRef>
              <c:f>Feuil1!$D$22</c:f>
              <c:strCache>
                <c:ptCount val="1"/>
                <c:pt idx="0">
                  <c:v>E. insulatus, Bolivia</c:v>
                </c:pt>
              </c:strCache>
            </c:strRef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cat>
            <c:strRef>
              <c:f>Feuil1!$B$23:$B$38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2*5</c:v>
                </c:pt>
                <c:pt idx="5">
                  <c:v>5</c:v>
                </c:pt>
                <c:pt idx="6">
                  <c:v>17</c:v>
                </c:pt>
                <c:pt idx="7">
                  <c:v>17b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Feuil1!$D$23:$D$38</c:f>
              <c:numCache>
                <c:formatCode>0.000</c:formatCode>
                <c:ptCount val="16"/>
                <c:pt idx="0">
                  <c:v>0.102852259818861</c:v>
                </c:pt>
                <c:pt idx="1">
                  <c:v>0.0624067374300559</c:v>
                </c:pt>
                <c:pt idx="2">
                  <c:v>-0.0336316571870427</c:v>
                </c:pt>
                <c:pt idx="3">
                  <c:v>0.0997771300628223</c:v>
                </c:pt>
                <c:pt idx="4">
                  <c:v>0.0597893716238515</c:v>
                </c:pt>
                <c:pt idx="5">
                  <c:v>0.0560087632769783</c:v>
                </c:pt>
                <c:pt idx="6">
                  <c:v>0.0676944024816217</c:v>
                </c:pt>
                <c:pt idx="7">
                  <c:v>0.0529663594256755</c:v>
                </c:pt>
                <c:pt idx="8">
                  <c:v>0.0156430461991532</c:v>
                </c:pt>
                <c:pt idx="9">
                  <c:v>-0.0350792362824031</c:v>
                </c:pt>
                <c:pt idx="10">
                  <c:v>-0.0177469516484898</c:v>
                </c:pt>
                <c:pt idx="11">
                  <c:v>0.0598774055941611</c:v>
                </c:pt>
                <c:pt idx="12">
                  <c:v>-0.00531618561581726</c:v>
                </c:pt>
                <c:pt idx="13">
                  <c:v>-0.0403136921015856</c:v>
                </c:pt>
                <c:pt idx="14">
                  <c:v>0.0323604002475508</c:v>
                </c:pt>
                <c:pt idx="15">
                  <c:v>0.0211784630055369</c:v>
                </c:pt>
              </c:numCache>
            </c:numRef>
          </c:val>
        </c:ser>
        <c:ser>
          <c:idx val="2"/>
          <c:order val="2"/>
          <c:tx>
            <c:strRef>
              <c:f>Feuil1!$E$22</c:f>
              <c:strCache>
                <c:ptCount val="1"/>
                <c:pt idx="0">
                  <c:v>E. insulatus, Peru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strRef>
              <c:f>Feuil1!$B$23:$B$38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2*5</c:v>
                </c:pt>
                <c:pt idx="5">
                  <c:v>5</c:v>
                </c:pt>
                <c:pt idx="6">
                  <c:v>17</c:v>
                </c:pt>
                <c:pt idx="7">
                  <c:v>17b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Feuil1!$E$23:$E$38</c:f>
              <c:numCache>
                <c:formatCode>0.000</c:formatCode>
                <c:ptCount val="16"/>
                <c:pt idx="0">
                  <c:v>0.1316926151831</c:v>
                </c:pt>
                <c:pt idx="1">
                  <c:v>0.0343960257528351</c:v>
                </c:pt>
                <c:pt idx="2">
                  <c:v>0.0114596221670507</c:v>
                </c:pt>
                <c:pt idx="3">
                  <c:v>0.090861415186263</c:v>
                </c:pt>
                <c:pt idx="4">
                  <c:v>0.053110590002321</c:v>
                </c:pt>
                <c:pt idx="5">
                  <c:v>0.0768547169570786</c:v>
                </c:pt>
                <c:pt idx="6">
                  <c:v>0.0604362631236876</c:v>
                </c:pt>
                <c:pt idx="7">
                  <c:v>0.0189946411643533</c:v>
                </c:pt>
                <c:pt idx="8">
                  <c:v>0.0177701460735973</c:v>
                </c:pt>
                <c:pt idx="9">
                  <c:v>-0.00056511976991902</c:v>
                </c:pt>
                <c:pt idx="10">
                  <c:v>-0.0195955560633807</c:v>
                </c:pt>
                <c:pt idx="11">
                  <c:v>0.0289636959353166</c:v>
                </c:pt>
                <c:pt idx="12">
                  <c:v>0.0500690945264834</c:v>
                </c:pt>
                <c:pt idx="13">
                  <c:v>-0.0081290087301844</c:v>
                </c:pt>
                <c:pt idx="14">
                  <c:v>0.016000189427646</c:v>
                </c:pt>
                <c:pt idx="15">
                  <c:v>0.0403022194781024</c:v>
                </c:pt>
              </c:numCache>
            </c:numRef>
          </c:val>
        </c:ser>
        <c:marker val="1"/>
        <c:axId val="227584536"/>
        <c:axId val="228515592"/>
      </c:lineChart>
      <c:catAx>
        <c:axId val="2275845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28515592"/>
        <c:crosses val="autoZero"/>
        <c:auto val="1"/>
        <c:lblAlgn val="ctr"/>
        <c:lblOffset val="100"/>
        <c:tickLblSkip val="1"/>
        <c:tickMarkSkip val="1"/>
      </c:catAx>
      <c:valAx>
        <c:axId val="228515592"/>
        <c:scaling>
          <c:orientation val="minMax"/>
          <c:max val="0.2"/>
          <c:min val="-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27584536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4470842332613"/>
          <c:y val="0.0250896276895964"/>
          <c:w val="0.814922705396167"/>
          <c:h val="0.0949311023622047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 paperSize="0" orientation="landscape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812800</xdr:colOff>
      <xdr:row>4</xdr:row>
      <xdr:rowOff>76200</xdr:rowOff>
    </xdr:from>
    <xdr:to>
      <xdr:col>13</xdr:col>
      <xdr:colOff>88900</xdr:colOff>
      <xdr:row>29</xdr:row>
      <xdr:rowOff>114300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40"/>
  <sheetViews>
    <sheetView tabSelected="1" workbookViewId="0">
      <selection activeCell="L5" sqref="L5"/>
    </sheetView>
  </sheetViews>
  <sheetFormatPr baseColWidth="10" defaultRowHeight="13"/>
  <sheetData>
    <row r="1" spans="1:9" s="13" customFormat="1">
      <c r="A1" s="8"/>
      <c r="B1" s="8"/>
      <c r="C1" s="13" t="s">
        <v>2</v>
      </c>
      <c r="D1" s="8" t="s">
        <v>8</v>
      </c>
      <c r="E1" s="13" t="s">
        <v>3</v>
      </c>
      <c r="F1" s="8"/>
      <c r="I1" s="8"/>
    </row>
    <row r="2" spans="1:9" s="13" customFormat="1">
      <c r="A2" s="8"/>
      <c r="B2" s="8"/>
      <c r="C2" s="13" t="s">
        <v>7</v>
      </c>
      <c r="D2" s="8" t="s">
        <v>5</v>
      </c>
      <c r="E2" s="13" t="s">
        <v>4</v>
      </c>
      <c r="F2" s="8"/>
      <c r="I2" s="8"/>
    </row>
    <row r="3" spans="1:9" s="13" customFormat="1">
      <c r="A3" s="13" t="s">
        <v>6</v>
      </c>
      <c r="B3" s="8"/>
      <c r="C3" s="13" t="s">
        <v>9</v>
      </c>
      <c r="D3" s="8" t="s">
        <v>10</v>
      </c>
      <c r="E3" s="8" t="s">
        <v>11</v>
      </c>
      <c r="F3" s="8"/>
      <c r="I3" s="8"/>
    </row>
    <row r="4" spans="1:9">
      <c r="A4" s="3">
        <v>56.028125000000003</v>
      </c>
      <c r="B4" s="1">
        <v>16</v>
      </c>
      <c r="C4" s="3">
        <v>73</v>
      </c>
      <c r="D4" s="4">
        <v>71</v>
      </c>
      <c r="E4" s="3">
        <v>75.875</v>
      </c>
      <c r="F4" s="4"/>
      <c r="I4" s="4"/>
    </row>
    <row r="5" spans="1:9">
      <c r="A5" s="3">
        <v>348.0625</v>
      </c>
      <c r="B5" s="1">
        <v>23</v>
      </c>
      <c r="C5" s="3">
        <v>341.3</v>
      </c>
      <c r="D5" s="14">
        <v>401.85</v>
      </c>
      <c r="E5" s="3">
        <v>376.75</v>
      </c>
      <c r="F5" s="2"/>
      <c r="I5" s="2"/>
    </row>
    <row r="6" spans="1:9">
      <c r="A6" s="3">
        <v>116.875</v>
      </c>
      <c r="B6" s="1">
        <v>3</v>
      </c>
      <c r="C6" s="3">
        <v>103.45</v>
      </c>
      <c r="D6" s="14">
        <v>108.16579999999999</v>
      </c>
      <c r="E6" s="3">
        <v>120</v>
      </c>
      <c r="F6" s="2"/>
      <c r="I6" s="2"/>
    </row>
    <row r="7" spans="1:9">
      <c r="A7" s="3">
        <v>100.996875</v>
      </c>
      <c r="B7" s="1">
        <v>4</v>
      </c>
      <c r="C7" s="3">
        <v>113.125</v>
      </c>
      <c r="D7" s="14">
        <v>127.0823</v>
      </c>
      <c r="E7" s="3">
        <v>124.5</v>
      </c>
      <c r="F7" s="2"/>
      <c r="I7" s="2"/>
    </row>
    <row r="8" spans="1:9">
      <c r="A8" s="3">
        <v>115.56666666666666</v>
      </c>
      <c r="B8" s="5" t="s">
        <v>0</v>
      </c>
      <c r="C8" s="3">
        <v>112.27272727272727</v>
      </c>
      <c r="D8" s="14">
        <v>132.62394999999998</v>
      </c>
      <c r="E8" s="3">
        <v>130.6</v>
      </c>
      <c r="F8" s="2"/>
      <c r="I8" s="2"/>
    </row>
    <row r="9" spans="1:9">
      <c r="A9" s="3">
        <v>104.89375</v>
      </c>
      <c r="B9" s="1">
        <v>5</v>
      </c>
      <c r="C9" s="3">
        <v>110.38461538461539</v>
      </c>
      <c r="D9" s="14">
        <v>119.33240000000001</v>
      </c>
      <c r="E9" s="3">
        <v>125.2</v>
      </c>
      <c r="F9" s="2"/>
      <c r="I9" s="2"/>
    </row>
    <row r="10" spans="1:9">
      <c r="A10" s="3">
        <v>55.903225806451616</v>
      </c>
      <c r="B10" s="1">
        <v>17</v>
      </c>
      <c r="C10" s="3">
        <v>72.384615384615387</v>
      </c>
      <c r="D10" s="14">
        <v>65.332799999999992</v>
      </c>
      <c r="E10" s="3">
        <v>64.25</v>
      </c>
      <c r="F10" s="2"/>
      <c r="I10" s="2"/>
    </row>
    <row r="11" spans="1:9">
      <c r="A11" s="3">
        <v>40.681249999999999</v>
      </c>
      <c r="B11" s="1" t="s">
        <v>1</v>
      </c>
      <c r="C11" s="3">
        <v>53.083333333333336</v>
      </c>
      <c r="D11" s="14">
        <v>45.957949999999997</v>
      </c>
      <c r="E11" s="3">
        <v>42.5</v>
      </c>
      <c r="F11" s="2"/>
      <c r="I11" s="2"/>
    </row>
    <row r="12" spans="1:9">
      <c r="A12" s="3">
        <v>196.78125</v>
      </c>
      <c r="B12" s="1">
        <v>13</v>
      </c>
      <c r="C12" s="3">
        <v>184.33333333333334</v>
      </c>
      <c r="D12" s="14">
        <v>203.9984</v>
      </c>
      <c r="E12" s="3">
        <v>205</v>
      </c>
      <c r="F12" s="2"/>
      <c r="I12" s="2"/>
    </row>
    <row r="13" spans="1:9">
      <c r="A13" s="3">
        <v>48.0625</v>
      </c>
      <c r="B13" s="1">
        <v>10</v>
      </c>
      <c r="C13" s="3">
        <v>38.166666666666664</v>
      </c>
      <c r="D13" s="14">
        <v>44.332999999999998</v>
      </c>
      <c r="E13" s="3">
        <v>48</v>
      </c>
      <c r="F13" s="2"/>
      <c r="I13" s="2"/>
    </row>
    <row r="14" spans="1:9">
      <c r="A14" s="3">
        <v>102</v>
      </c>
      <c r="B14" s="1">
        <v>25</v>
      </c>
      <c r="C14" s="3">
        <v>98.36363636363636</v>
      </c>
      <c r="D14" s="14">
        <v>97.915899999999993</v>
      </c>
      <c r="E14" s="3">
        <v>97.5</v>
      </c>
      <c r="F14" s="2"/>
      <c r="I14" s="2"/>
    </row>
    <row r="15" spans="1:9">
      <c r="A15" s="3">
        <v>89.806451612903231</v>
      </c>
      <c r="B15" s="1">
        <v>28</v>
      </c>
      <c r="C15" s="3">
        <v>104</v>
      </c>
      <c r="D15" s="14">
        <v>103.08250000000001</v>
      </c>
      <c r="E15" s="3">
        <v>96</v>
      </c>
      <c r="F15" s="2"/>
      <c r="I15" s="2"/>
    </row>
    <row r="16" spans="1:9">
      <c r="A16" s="3">
        <v>63.268749999999997</v>
      </c>
      <c r="B16" s="1">
        <v>9</v>
      </c>
      <c r="C16" s="3">
        <v>60.333333333333336</v>
      </c>
      <c r="D16" s="14">
        <v>62.498999999999995</v>
      </c>
      <c r="E16" s="3">
        <v>71</v>
      </c>
      <c r="F16" s="2"/>
      <c r="I16" s="2"/>
    </row>
    <row r="17" spans="1:10">
      <c r="A17" s="3">
        <v>14.264516129032257</v>
      </c>
      <c r="B17" s="1">
        <v>20</v>
      </c>
      <c r="C17" s="3">
        <v>12.8</v>
      </c>
      <c r="D17" s="2">
        <v>13</v>
      </c>
      <c r="E17" s="3">
        <v>14</v>
      </c>
      <c r="F17" s="2"/>
      <c r="I17" s="2"/>
    </row>
    <row r="18" spans="1:10">
      <c r="A18" s="3">
        <v>144.33333333333334</v>
      </c>
      <c r="B18" s="1">
        <v>31</v>
      </c>
      <c r="C18" s="3">
        <v>128.5</v>
      </c>
      <c r="D18" s="14">
        <v>155.49880000000002</v>
      </c>
      <c r="E18" s="3">
        <v>149.75</v>
      </c>
      <c r="F18" s="2"/>
      <c r="I18" s="2"/>
    </row>
    <row r="19" spans="1:10">
      <c r="A19" s="3">
        <v>162.22499999999999</v>
      </c>
      <c r="B19" s="1">
        <v>32</v>
      </c>
      <c r="C19" s="3">
        <v>160.5</v>
      </c>
      <c r="D19" s="14">
        <v>170.33199999999999</v>
      </c>
      <c r="E19" s="3">
        <v>178</v>
      </c>
      <c r="F19" s="2"/>
      <c r="I19" s="2"/>
    </row>
    <row r="20" spans="1:10">
      <c r="A20" s="2"/>
      <c r="B20" s="1">
        <v>1</v>
      </c>
      <c r="C20" s="3">
        <v>433.6</v>
      </c>
      <c r="D20" s="14">
        <v>483.74609999999996</v>
      </c>
      <c r="E20" s="3">
        <v>507</v>
      </c>
      <c r="F20" s="2"/>
      <c r="I20" s="2"/>
    </row>
    <row r="21" spans="1:10">
      <c r="A21" s="2"/>
      <c r="B21" s="1">
        <v>8</v>
      </c>
      <c r="C21" s="3">
        <v>143.22222222222223</v>
      </c>
      <c r="D21" s="14">
        <v>174.25</v>
      </c>
      <c r="E21" s="3">
        <v>184</v>
      </c>
      <c r="F21" s="2"/>
      <c r="I21" s="2"/>
    </row>
    <row r="22" spans="1:10">
      <c r="C22" t="str">
        <f t="shared" ref="C22" si="0">C3</f>
        <v>E. andium, Ecuador</v>
      </c>
      <c r="D22" t="str">
        <f t="shared" ref="D22:E22" si="1">D3</f>
        <v>E. insulatus, Bolivia</v>
      </c>
      <c r="E22" t="str">
        <f t="shared" si="1"/>
        <v>E. insulatus, Peru</v>
      </c>
      <c r="G22" s="1"/>
      <c r="J22" s="1"/>
    </row>
    <row r="23" spans="1:10">
      <c r="A23" s="6">
        <f t="shared" ref="A23:A30" si="2">LOG10(A4)</f>
        <v>1.748406088900214</v>
      </c>
      <c r="B23" s="1">
        <v>16</v>
      </c>
      <c r="C23" s="7">
        <f t="shared" ref="C23:C38" si="3">LOG10(C4)-$A23</f>
        <v>0.11491677122024191</v>
      </c>
      <c r="D23" s="7">
        <f t="shared" ref="D23" si="4">LOG10(D4)-$A23</f>
        <v>0.10285225981886126</v>
      </c>
      <c r="E23" s="7">
        <f>LOG10(E4)-$A23</f>
        <v>0.13169261518309994</v>
      </c>
      <c r="F23" s="7"/>
      <c r="G23" s="9"/>
      <c r="I23" s="7"/>
      <c r="J23" s="9"/>
    </row>
    <row r="24" spans="1:10">
      <c r="A24" s="6">
        <f t="shared" si="2"/>
        <v>2.5416572352338345</v>
      </c>
      <c r="B24" s="1">
        <v>23</v>
      </c>
      <c r="C24" s="7">
        <f t="shared" si="3"/>
        <v>-8.520946955195452E-3</v>
      </c>
      <c r="D24" s="7">
        <f t="shared" ref="D24" si="5">LOG10(D5)-$A24</f>
        <v>6.240673743005587E-2</v>
      </c>
      <c r="E24" s="7">
        <f>LOG10(E5)-$A24</f>
        <v>3.4396025752835069E-2</v>
      </c>
      <c r="F24" s="7"/>
      <c r="G24" s="10"/>
      <c r="I24" s="7"/>
      <c r="J24" s="10"/>
    </row>
    <row r="25" spans="1:10">
      <c r="A25" s="6">
        <f t="shared" si="2"/>
        <v>2.067721623880574</v>
      </c>
      <c r="B25" s="1">
        <v>3</v>
      </c>
      <c r="C25" s="7">
        <f t="shared" si="3"/>
        <v>-5.2991128878820515E-2</v>
      </c>
      <c r="D25" s="7">
        <f t="shared" ref="D25" si="6">LOG10(D6)-$A25</f>
        <v>-3.3631657187042752E-2</v>
      </c>
      <c r="E25" s="7">
        <f t="shared" ref="E25:E38" si="7">LOG10(E6)-$A25</f>
        <v>1.1459622167050654E-2</v>
      </c>
      <c r="F25" s="7"/>
      <c r="G25" s="11"/>
      <c r="I25" s="7"/>
      <c r="J25" s="11"/>
    </row>
    <row r="26" spans="1:10">
      <c r="A26" s="6">
        <f t="shared" si="2"/>
        <v>2.0043079362454921</v>
      </c>
      <c r="B26" s="1">
        <v>4</v>
      </c>
      <c r="C26" s="7">
        <f t="shared" si="3"/>
        <v>4.9250655967767454E-2</v>
      </c>
      <c r="D26" s="7">
        <f t="shared" ref="D26" si="8">LOG10(D7)-$A26</f>
        <v>9.9777130062822295E-2</v>
      </c>
      <c r="E26" s="7">
        <f t="shared" si="7"/>
        <v>9.0861415186263006E-2</v>
      </c>
      <c r="F26" s="7"/>
      <c r="G26" s="11"/>
      <c r="I26" s="7"/>
      <c r="J26" s="11"/>
    </row>
    <row r="27" spans="1:10">
      <c r="A27" s="6">
        <f t="shared" si="2"/>
        <v>2.0628325869367341</v>
      </c>
      <c r="B27" s="5" t="s">
        <v>0</v>
      </c>
      <c r="C27" s="7">
        <f t="shared" si="3"/>
        <v>-1.255831449927447E-2</v>
      </c>
      <c r="D27" s="7">
        <f t="shared" ref="D27" si="9">LOG10(D8)-$A27</f>
        <v>5.9789371623851562E-2</v>
      </c>
      <c r="E27" s="7">
        <f t="shared" si="7"/>
        <v>5.311059000232099E-2</v>
      </c>
      <c r="F27" s="7"/>
      <c r="G27" s="11"/>
      <c r="I27" s="7"/>
      <c r="J27" s="11"/>
    </row>
    <row r="28" spans="1:10">
      <c r="A28" s="6">
        <f t="shared" si="2"/>
        <v>2.0207496119173323</v>
      </c>
      <c r="B28" s="1">
        <v>5</v>
      </c>
      <c r="C28" s="7">
        <f t="shared" si="3"/>
        <v>2.2158936845841914E-2</v>
      </c>
      <c r="D28" s="7">
        <f t="shared" ref="D28" si="10">LOG10(D9)-$A28</f>
        <v>5.6008763276978346E-2</v>
      </c>
      <c r="E28" s="7">
        <f t="shared" si="7"/>
        <v>7.6854716957078573E-2</v>
      </c>
      <c r="F28" s="7"/>
      <c r="G28" s="11"/>
      <c r="I28" s="7"/>
      <c r="J28" s="11"/>
    </row>
    <row r="29" spans="1:10">
      <c r="A29" s="6">
        <f t="shared" si="2"/>
        <v>1.7474368688796444</v>
      </c>
      <c r="B29" s="1">
        <v>17</v>
      </c>
      <c r="C29" s="7">
        <f t="shared" si="3"/>
        <v>0.1122094022407758</v>
      </c>
      <c r="D29" s="7">
        <f t="shared" ref="D29" si="11">LOG10(D10)-$A29</f>
        <v>6.7694402481621729E-2</v>
      </c>
      <c r="E29" s="7">
        <f t="shared" si="7"/>
        <v>6.0436263123687661E-2</v>
      </c>
      <c r="F29" s="7"/>
      <c r="G29" s="11"/>
      <c r="I29" s="7"/>
      <c r="J29" s="11"/>
    </row>
    <row r="30" spans="1:10">
      <c r="A30" s="6">
        <f t="shared" si="2"/>
        <v>1.6093942888859583</v>
      </c>
      <c r="B30" s="1" t="s">
        <v>1</v>
      </c>
      <c r="C30" s="7">
        <f t="shared" si="3"/>
        <v>0.11556389740176742</v>
      </c>
      <c r="D30" s="7">
        <f t="shared" ref="D30" si="12">LOG10(D11)-$A30</f>
        <v>5.2966359425675513E-2</v>
      </c>
      <c r="E30" s="7">
        <f t="shared" si="7"/>
        <v>1.8994641164353343E-2</v>
      </c>
      <c r="F30" s="7"/>
      <c r="G30" s="11"/>
      <c r="I30" s="7"/>
      <c r="J30" s="11"/>
    </row>
    <row r="31" spans="1:10">
      <c r="A31" s="6">
        <f t="shared" ref="A31:A38" si="13">LOG10(A12)</f>
        <v>2.2939837149821569</v>
      </c>
      <c r="B31" s="1">
        <v>13</v>
      </c>
      <c r="C31" s="7">
        <f t="shared" si="3"/>
        <v>-2.8379838397121215E-2</v>
      </c>
      <c r="D31" s="7">
        <f t="shared" ref="D31" si="14">LOG10(D12)-$A31</f>
        <v>1.5643046199153243E-2</v>
      </c>
      <c r="E31" s="7">
        <f t="shared" si="7"/>
        <v>1.7770146073597282E-2</v>
      </c>
      <c r="F31" s="7"/>
      <c r="G31" s="11"/>
      <c r="I31" s="7"/>
      <c r="J31" s="11"/>
    </row>
    <row r="32" spans="1:10">
      <c r="A32" s="6">
        <f t="shared" si="13"/>
        <v>1.6818063571455062</v>
      </c>
      <c r="B32" s="1">
        <v>10</v>
      </c>
      <c r="C32" s="7">
        <f t="shared" si="3"/>
        <v>-0.10012212518926189</v>
      </c>
      <c r="D32" s="7">
        <f t="shared" ref="D32" si="15">LOG10(D13)-$A32</f>
        <v>-3.5079236282403059E-2</v>
      </c>
      <c r="E32" s="7">
        <f t="shared" si="7"/>
        <v>-5.6511976991902024E-4</v>
      </c>
      <c r="F32" s="7"/>
      <c r="G32" s="11"/>
      <c r="I32" s="7"/>
      <c r="J32" s="11"/>
    </row>
    <row r="33" spans="1:12">
      <c r="A33" s="6">
        <f t="shared" si="13"/>
        <v>2.0086001717619175</v>
      </c>
      <c r="B33" s="1">
        <v>25</v>
      </c>
      <c r="C33" s="7">
        <f t="shared" si="3"/>
        <v>-1.5765596149591943E-2</v>
      </c>
      <c r="D33" s="7">
        <f>LOG10(D14)-$A33</f>
        <v>-1.7746951648489828E-2</v>
      </c>
      <c r="E33" s="7">
        <f t="shared" si="7"/>
        <v>-1.9595556063380704E-2</v>
      </c>
      <c r="F33" s="7"/>
      <c r="G33" s="11"/>
      <c r="I33" s="7"/>
      <c r="J33" s="11"/>
    </row>
    <row r="34" spans="1:12">
      <c r="A34" s="6">
        <f t="shared" si="13"/>
        <v>1.9533075371042519</v>
      </c>
      <c r="B34" s="1">
        <v>28</v>
      </c>
      <c r="C34" s="7">
        <f t="shared" si="3"/>
        <v>6.3725802194528391E-2</v>
      </c>
      <c r="D34" s="7">
        <f>LOG10(D15)-$A34</f>
        <v>5.9877405594161104E-2</v>
      </c>
      <c r="E34" s="7">
        <f t="shared" si="7"/>
        <v>2.8963695935316558E-2</v>
      </c>
      <c r="F34" s="7"/>
      <c r="G34" s="7"/>
      <c r="I34" s="7"/>
      <c r="J34" s="7"/>
    </row>
    <row r="35" spans="1:12">
      <c r="A35" s="6">
        <f t="shared" si="13"/>
        <v>1.8011892541925918</v>
      </c>
      <c r="B35" s="1">
        <v>9</v>
      </c>
      <c r="C35" s="7">
        <f t="shared" si="3"/>
        <v>-2.0631934043069622E-2</v>
      </c>
      <c r="D35" s="7">
        <f t="shared" ref="D35:D38" si="16">LOG10(D16)-$A35</f>
        <v>-5.3161856158172593E-3</v>
      </c>
      <c r="E35" s="7">
        <f t="shared" si="7"/>
        <v>5.0069094526483449E-2</v>
      </c>
      <c r="F35" s="7"/>
      <c r="G35" s="7"/>
      <c r="I35" s="7"/>
      <c r="J35" s="7"/>
    </row>
    <row r="36" spans="1:12">
      <c r="A36" s="6">
        <f t="shared" si="13"/>
        <v>1.1542570444084224</v>
      </c>
      <c r="B36" s="1">
        <v>20</v>
      </c>
      <c r="C36" s="7">
        <f t="shared" si="3"/>
        <v>-4.7047074760554031E-2</v>
      </c>
      <c r="D36" s="7">
        <f t="shared" si="16"/>
        <v>-4.0313692101585641E-2</v>
      </c>
      <c r="E36" s="7">
        <f t="shared" si="7"/>
        <v>-8.1290087301844061E-3</v>
      </c>
      <c r="F36" s="7"/>
      <c r="G36" s="11"/>
      <c r="I36" s="7"/>
      <c r="J36" s="11"/>
    </row>
    <row r="37" spans="1:12">
      <c r="A37" s="6">
        <f t="shared" si="13"/>
        <v>2.159366641633703</v>
      </c>
      <c r="B37" s="1">
        <v>31</v>
      </c>
      <c r="C37" s="7">
        <f t="shared" si="3"/>
        <v>-5.0463513966389595E-2</v>
      </c>
      <c r="D37" s="7">
        <f t="shared" si="16"/>
        <v>3.2360400247550825E-2</v>
      </c>
      <c r="E37" s="7">
        <f t="shared" si="7"/>
        <v>1.6000189427646028E-2</v>
      </c>
      <c r="F37" s="7"/>
      <c r="G37" s="7"/>
      <c r="I37" s="7"/>
      <c r="J37" s="7"/>
    </row>
    <row r="38" spans="1:12">
      <c r="A38" s="6">
        <f t="shared" si="13"/>
        <v>2.2101177828307916</v>
      </c>
      <c r="B38" s="1">
        <v>32</v>
      </c>
      <c r="C38" s="7">
        <f t="shared" si="3"/>
        <v>-4.6427460899005624E-3</v>
      </c>
      <c r="D38" s="7">
        <f t="shared" si="16"/>
        <v>2.117846300553694E-2</v>
      </c>
      <c r="E38" s="7">
        <f t="shared" si="7"/>
        <v>4.0302219478102419E-2</v>
      </c>
      <c r="F38" s="7"/>
      <c r="G38" s="12"/>
      <c r="I38" s="7"/>
      <c r="J38" s="12"/>
    </row>
    <row r="39" spans="1:12">
      <c r="C39" s="7"/>
      <c r="D39" s="7"/>
      <c r="L39" s="12"/>
    </row>
    <row r="40" spans="1:12">
      <c r="C40" s="7"/>
      <c r="D40" s="7"/>
    </row>
  </sheetData>
  <phoneticPr fontId="4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MNHN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Eisenmann</dc:creator>
  <cp:lastModifiedBy>Vera Eisenmann</cp:lastModifiedBy>
  <dcterms:created xsi:type="dcterms:W3CDTF">2005-06-03T16:57:10Z</dcterms:created>
  <dcterms:modified xsi:type="dcterms:W3CDTF">2019-08-14T15:45:56Z</dcterms:modified>
</cp:coreProperties>
</file>