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8840" yWindow="2600" windowWidth="19620" windowHeight="17500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25" i="1"/>
  <c r="J25"/>
  <c r="E25"/>
  <c r="K25"/>
  <c r="F25"/>
  <c r="L25"/>
  <c r="D26"/>
  <c r="J26"/>
  <c r="E26"/>
  <c r="K26"/>
  <c r="F26"/>
  <c r="L26"/>
  <c r="D27"/>
  <c r="J27"/>
  <c r="E27"/>
  <c r="K27"/>
  <c r="F27"/>
  <c r="L27"/>
  <c r="D28"/>
  <c r="J28"/>
  <c r="E28"/>
  <c r="K28"/>
  <c r="F28"/>
  <c r="L28"/>
  <c r="D29"/>
  <c r="J29"/>
  <c r="E29"/>
  <c r="K29"/>
  <c r="F29"/>
  <c r="L29"/>
  <c r="D30"/>
  <c r="J30"/>
  <c r="E30"/>
  <c r="K30"/>
  <c r="F30"/>
  <c r="L30"/>
  <c r="D31"/>
  <c r="J31"/>
  <c r="E31"/>
  <c r="K31"/>
  <c r="F31"/>
  <c r="L31"/>
  <c r="D32"/>
  <c r="J32"/>
  <c r="E32"/>
  <c r="K32"/>
  <c r="F32"/>
  <c r="L32"/>
  <c r="F24"/>
  <c r="L24"/>
  <c r="E24"/>
  <c r="K24"/>
  <c r="D24"/>
  <c r="J24"/>
  <c r="C25"/>
  <c r="G25"/>
  <c r="C26"/>
  <c r="G26"/>
  <c r="C27"/>
  <c r="G27"/>
  <c r="C28"/>
  <c r="G28"/>
  <c r="C29"/>
  <c r="G29"/>
  <c r="C30"/>
  <c r="G30"/>
  <c r="C31"/>
  <c r="G31"/>
  <c r="C32"/>
  <c r="G32"/>
  <c r="G24"/>
  <c r="C24"/>
  <c r="H25"/>
  <c r="H26"/>
  <c r="H27"/>
  <c r="H28"/>
  <c r="H29"/>
  <c r="H30"/>
  <c r="H31"/>
  <c r="H32"/>
  <c r="H24"/>
  <c r="E14"/>
  <c r="F14"/>
  <c r="G14"/>
  <c r="H14"/>
  <c r="I14"/>
  <c r="J14"/>
  <c r="K14"/>
  <c r="E15"/>
  <c r="F15"/>
  <c r="G15"/>
  <c r="H15"/>
  <c r="I15"/>
  <c r="J15"/>
  <c r="K15"/>
  <c r="E16"/>
  <c r="F16"/>
  <c r="G16"/>
  <c r="H16"/>
  <c r="I16"/>
  <c r="J16"/>
  <c r="K16"/>
  <c r="E17"/>
  <c r="F17"/>
  <c r="G17"/>
  <c r="H17"/>
  <c r="I17"/>
  <c r="J17"/>
  <c r="K17"/>
  <c r="E18"/>
  <c r="F18"/>
  <c r="G18"/>
  <c r="H18"/>
  <c r="I18"/>
  <c r="J18"/>
  <c r="K18"/>
  <c r="E19"/>
  <c r="F19"/>
  <c r="G19"/>
  <c r="H19"/>
  <c r="I19"/>
  <c r="J19"/>
  <c r="K19"/>
  <c r="E20"/>
  <c r="F20"/>
  <c r="G20"/>
  <c r="H20"/>
  <c r="I20"/>
  <c r="J20"/>
  <c r="K20"/>
  <c r="E21"/>
  <c r="F21"/>
  <c r="G21"/>
  <c r="H21"/>
  <c r="I21"/>
  <c r="J21"/>
  <c r="K21"/>
  <c r="E22"/>
  <c r="F22"/>
  <c r="G22"/>
  <c r="H22"/>
  <c r="I22"/>
  <c r="J22"/>
  <c r="K22"/>
  <c r="D13"/>
  <c r="E13"/>
  <c r="F13"/>
  <c r="G13"/>
  <c r="H13"/>
  <c r="I13"/>
  <c r="J13"/>
  <c r="K13"/>
  <c r="C13"/>
  <c r="D22"/>
  <c r="C22"/>
  <c r="D21"/>
  <c r="C21"/>
  <c r="D20"/>
  <c r="C20"/>
  <c r="D19"/>
  <c r="C19"/>
  <c r="D18"/>
  <c r="C18"/>
  <c r="D17"/>
  <c r="C17"/>
  <c r="D16"/>
  <c r="C16"/>
  <c r="D15"/>
  <c r="C15"/>
  <c r="D14"/>
  <c r="C14"/>
</calcChain>
</file>

<file path=xl/sharedStrings.xml><?xml version="1.0" encoding="utf-8"?>
<sst xmlns="http://schemas.openxmlformats.org/spreadsheetml/2006/main" count="21" uniqueCount="15">
  <si>
    <t>ANT</t>
  </si>
  <si>
    <t>Log10(E.h.o)</t>
  </si>
  <si>
    <t>10613-1</t>
  </si>
  <si>
    <t>10613-2</t>
  </si>
  <si>
    <t>Rock Creek</t>
  </si>
  <si>
    <t>3196-368</t>
  </si>
  <si>
    <t>n</t>
  </si>
  <si>
    <t>x</t>
  </si>
  <si>
    <t>min</t>
  </si>
  <si>
    <t>max</t>
  </si>
  <si>
    <t>s</t>
  </si>
  <si>
    <t>v</t>
  </si>
  <si>
    <t>D logx A</t>
  </si>
  <si>
    <t>D logmin</t>
  </si>
  <si>
    <t>Dlogmax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</si>
</sst>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">
    <font>
      <sz val="9"/>
      <name val="Geneva"/>
    </font>
    <font>
      <sz val="8"/>
      <name val="Times New Roman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10403625936393"/>
          <c:y val="0.078431672915414"/>
          <c:w val="0.666668048923602"/>
          <c:h val="0.788238312799911"/>
        </c:manualLayout>
      </c:layout>
      <c:lineChart>
        <c:grouping val="standard"/>
        <c:ser>
          <c:idx val="0"/>
          <c:order val="0"/>
          <c:tx>
            <c:strRef>
              <c:f>Feuil1!$C$13</c:f>
              <c:strCache>
                <c:ptCount val="1"/>
                <c:pt idx="0">
                  <c:v>10612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Feuil1!$C$14:$C$22</c:f>
              <c:numCache>
                <c:formatCode>0.000</c:formatCode>
                <c:ptCount val="9"/>
                <c:pt idx="0">
                  <c:v>0.117340549453582</c:v>
                </c:pt>
                <c:pt idx="1">
                  <c:v>0.0702425094393251</c:v>
                </c:pt>
                <c:pt idx="2">
                  <c:v>0.217455023214669</c:v>
                </c:pt>
                <c:pt idx="3">
                  <c:v>0.179790384690819</c:v>
                </c:pt>
                <c:pt idx="4">
                  <c:v>0.123783856719735</c:v>
                </c:pt>
                <c:pt idx="5">
                  <c:v>0.160275869600789</c:v>
                </c:pt>
                <c:pt idx="6">
                  <c:v>0.147970004336019</c:v>
                </c:pt>
                <c:pt idx="7">
                  <c:v>0.0391799739838872</c:v>
                </c:pt>
                <c:pt idx="8">
                  <c:v>0.132128035678238</c:v>
                </c:pt>
              </c:numCache>
            </c:numRef>
          </c:val>
        </c:ser>
        <c:ser>
          <c:idx val="1"/>
          <c:order val="1"/>
          <c:tx>
            <c:strRef>
              <c:f>Feuil1!$D$13</c:f>
              <c:strCache>
                <c:ptCount val="1"/>
                <c:pt idx="0">
                  <c:v>10629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Feuil1!$D$14:$D$22</c:f>
              <c:numCache>
                <c:formatCode>0.000</c:formatCode>
                <c:ptCount val="9"/>
                <c:pt idx="0">
                  <c:v>0.110391689498254</c:v>
                </c:pt>
                <c:pt idx="1">
                  <c:v>0.0868116108725179</c:v>
                </c:pt>
                <c:pt idx="2">
                  <c:v>0.18978359661681</c:v>
                </c:pt>
                <c:pt idx="3">
                  <c:v>0.164151250383644</c:v>
                </c:pt>
                <c:pt idx="4">
                  <c:v>0.09078359661681</c:v>
                </c:pt>
                <c:pt idx="5">
                  <c:v>0.134970004336019</c:v>
                </c:pt>
                <c:pt idx="6">
                  <c:v>0.147970004336019</c:v>
                </c:pt>
                <c:pt idx="7">
                  <c:v>0.0655089127062365</c:v>
                </c:pt>
                <c:pt idx="8">
                  <c:v>0.162091259055681</c:v>
                </c:pt>
              </c:numCache>
            </c:numRef>
          </c:val>
        </c:ser>
        <c:ser>
          <c:idx val="2"/>
          <c:order val="2"/>
          <c:tx>
            <c:strRef>
              <c:f>Feuil1!$E$13</c:f>
              <c:strCache>
                <c:ptCount val="1"/>
                <c:pt idx="0">
                  <c:v>10607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Feuil1!$E$14:$E$22</c:f>
              <c:numCache>
                <c:formatCode>0.000</c:formatCode>
                <c:ptCount val="9"/>
                <c:pt idx="0">
                  <c:v>0.110391689498254</c:v>
                </c:pt>
                <c:pt idx="1">
                  <c:v>0.0797878273455554</c:v>
                </c:pt>
                <c:pt idx="2">
                  <c:v>0.212059991327962</c:v>
                </c:pt>
                <c:pt idx="3">
                  <c:v>0.185340549453582</c:v>
                </c:pt>
                <c:pt idx="4">
                  <c:v>0.113059991327962</c:v>
                </c:pt>
                <c:pt idx="5">
                  <c:v>0.143570176097936</c:v>
                </c:pt>
                <c:pt idx="6">
                  <c:v>0.139196080028514</c:v>
                </c:pt>
                <c:pt idx="7">
                  <c:v>0.0718490907372553</c:v>
                </c:pt>
                <c:pt idx="8">
                  <c:v>0.0999433523068367</c:v>
                </c:pt>
              </c:numCache>
            </c:numRef>
          </c:val>
        </c:ser>
        <c:ser>
          <c:idx val="3"/>
          <c:order val="3"/>
          <c:tx>
            <c:strRef>
              <c:f>Feuil1!$F$13</c:f>
              <c:strCache>
                <c:ptCount val="1"/>
                <c:pt idx="0">
                  <c:v>10613-1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Feuil1!$F$14:$F$22</c:f>
              <c:numCache>
                <c:formatCode>0.000</c:formatCode>
                <c:ptCount val="9"/>
                <c:pt idx="0">
                  <c:v>0.110391689498254</c:v>
                </c:pt>
                <c:pt idx="1">
                  <c:v>0.0891278535996986</c:v>
                </c:pt>
                <c:pt idx="2">
                  <c:v>0.184031267727719</c:v>
                </c:pt>
                <c:pt idx="3">
                  <c:v>0.15315586608218</c:v>
                </c:pt>
                <c:pt idx="4">
                  <c:v>0.102064607026499</c:v>
                </c:pt>
                <c:pt idx="5">
                  <c:v>0.127081492122968</c:v>
                </c:pt>
                <c:pt idx="6">
                  <c:v>0.112700925389648</c:v>
                </c:pt>
                <c:pt idx="7">
                  <c:v>0.0842583487190753</c:v>
                </c:pt>
                <c:pt idx="8">
                  <c:v>0.0999433523068367</c:v>
                </c:pt>
              </c:numCache>
            </c:numRef>
          </c:val>
        </c:ser>
        <c:ser>
          <c:idx val="4"/>
          <c:order val="4"/>
          <c:tx>
            <c:strRef>
              <c:f>Feuil1!$G$13</c:f>
              <c:strCache>
                <c:ptCount val="1"/>
                <c:pt idx="0">
                  <c:v>10613-2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Feuil1!$G$14:$G$22</c:f>
              <c:numCache>
                <c:formatCode>0.000</c:formatCode>
                <c:ptCount val="9"/>
                <c:pt idx="0">
                  <c:v>0.124179973983887</c:v>
                </c:pt>
                <c:pt idx="1">
                  <c:v>0.0844829485539351</c:v>
                </c:pt>
                <c:pt idx="2">
                  <c:v>0.166302500767287</c:v>
                </c:pt>
                <c:pt idx="3">
                  <c:v>0.130292983122676</c:v>
                </c:pt>
                <c:pt idx="4">
                  <c:v>0.09078359661681</c:v>
                </c:pt>
                <c:pt idx="5">
                  <c:v>0.117241237375587</c:v>
                </c:pt>
                <c:pt idx="6">
                  <c:v>0.102212513775344</c:v>
                </c:pt>
                <c:pt idx="7">
                  <c:v>0.078098040014257</c:v>
                </c:pt>
                <c:pt idx="8">
                  <c:v>0.0999433523068367</c:v>
                </c:pt>
              </c:numCache>
            </c:numRef>
          </c:val>
        </c:ser>
        <c:ser>
          <c:idx val="6"/>
          <c:order val="5"/>
          <c:tx>
            <c:strRef>
              <c:f>Feuil1!$H$13</c:f>
              <c:strCache>
                <c:ptCount val="1"/>
                <c:pt idx="0">
                  <c:v>10610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Feuil1!$H$14:$H$22</c:f>
              <c:numCache>
                <c:formatCode>0.000</c:formatCode>
                <c:ptCount val="9"/>
                <c:pt idx="0">
                  <c:v>0.103329835010767</c:v>
                </c:pt>
                <c:pt idx="1">
                  <c:v>0.0774210940664484</c:v>
                </c:pt>
                <c:pt idx="2">
                  <c:v>0.222783856719736</c:v>
                </c:pt>
                <c:pt idx="3">
                  <c:v>0.149427993562937</c:v>
                </c:pt>
                <c:pt idx="4">
                  <c:v>0.102064607026499</c:v>
                </c:pt>
                <c:pt idx="5">
                  <c:v>0.152003343634799</c:v>
                </c:pt>
                <c:pt idx="6">
                  <c:v>0.139196080028514</c:v>
                </c:pt>
                <c:pt idx="7">
                  <c:v>0.0590748027008265</c:v>
                </c:pt>
                <c:pt idx="8">
                  <c:v>0.162091259055681</c:v>
                </c:pt>
              </c:numCache>
            </c:numRef>
          </c:val>
        </c:ser>
        <c:ser>
          <c:idx val="7"/>
          <c:order val="6"/>
          <c:tx>
            <c:strRef>
              <c:f>Feuil1!$I$13</c:f>
              <c:strCache>
                <c:ptCount val="1"/>
                <c:pt idx="0">
                  <c:v>10588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Feuil1!$I$14:$I$22</c:f>
              <c:numCache>
                <c:formatCode>0.000</c:formatCode>
                <c:ptCount val="9"/>
                <c:pt idx="0">
                  <c:v>0.137543935541869</c:v>
                </c:pt>
                <c:pt idx="1">
                  <c:v>0.0844829485539351</c:v>
                </c:pt>
                <c:pt idx="2">
                  <c:v>0.18978359661681</c:v>
                </c:pt>
                <c:pt idx="3">
                  <c:v>0.164151250383644</c:v>
                </c:pt>
                <c:pt idx="4">
                  <c:v>0.09078359661681</c:v>
                </c:pt>
                <c:pt idx="5">
                  <c:v>0.126196080028514</c:v>
                </c:pt>
                <c:pt idx="6">
                  <c:v>0.111757831681574</c:v>
                </c:pt>
                <c:pt idx="7">
                  <c:v>0.0842583487190753</c:v>
                </c:pt>
                <c:pt idx="8">
                  <c:v>0.0273926851582251</c:v>
                </c:pt>
              </c:numCache>
            </c:numRef>
          </c:val>
        </c:ser>
        <c:ser>
          <c:idx val="8"/>
          <c:order val="7"/>
          <c:tx>
            <c:strRef>
              <c:f>Feuil1!$J$13</c:f>
              <c:strCache>
                <c:ptCount val="1"/>
                <c:pt idx="0">
                  <c:v>3196-368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Feuil1!$J$14:$J$22</c:f>
              <c:numCache>
                <c:formatCode>0.000</c:formatCode>
                <c:ptCount val="9"/>
                <c:pt idx="0">
                  <c:v>0.0961512503836437</c:v>
                </c:pt>
                <c:pt idx="1">
                  <c:v>0.0797878273455554</c:v>
                </c:pt>
                <c:pt idx="2">
                  <c:v>0.228048096712093</c:v>
                </c:pt>
                <c:pt idx="3">
                  <c:v>0.174875115775417</c:v>
                </c:pt>
                <c:pt idx="4">
                  <c:v>0.113059991327962</c:v>
                </c:pt>
                <c:pt idx="5">
                  <c:v>0.160275869600789</c:v>
                </c:pt>
                <c:pt idx="6">
                  <c:v>0.139196080028514</c:v>
                </c:pt>
                <c:pt idx="7">
                  <c:v>0.0718490907372553</c:v>
                </c:pt>
                <c:pt idx="8">
                  <c:v>0.132128035678238</c:v>
                </c:pt>
              </c:numCache>
            </c:numRef>
          </c:val>
        </c:ser>
        <c:ser>
          <c:idx val="9"/>
          <c:order val="8"/>
          <c:tx>
            <c:strRef>
              <c:f>Feuil1!$K$13</c:f>
              <c:strCache>
                <c:ptCount val="1"/>
                <c:pt idx="0">
                  <c:v>3196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numRef>
              <c:f>Feuil1!$B$14:$B$22</c:f>
              <c:numCache>
                <c:formatCode>General</c:formatCode>
                <c:ptCount val="9"/>
                <c:pt idx="0">
                  <c:v>7.0</c:v>
                </c:pt>
                <c:pt idx="1">
                  <c:v>1.0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14.0</c:v>
                </c:pt>
                <c:pt idx="7">
                  <c:v>10.0</c:v>
                </c:pt>
                <c:pt idx="8">
                  <c:v>12.0</c:v>
                </c:pt>
              </c:numCache>
            </c:numRef>
          </c:cat>
          <c:val>
            <c:numRef>
              <c:f>Feuil1!$K$14:$K$22</c:f>
              <c:numCache>
                <c:formatCode>0.000</c:formatCode>
                <c:ptCount val="9"/>
                <c:pt idx="0">
                  <c:v>0.0961512503836437</c:v>
                </c:pt>
                <c:pt idx="1">
                  <c:v>0.0604826721501688</c:v>
                </c:pt>
                <c:pt idx="2">
                  <c:v>0.172292864456475</c:v>
                </c:pt>
                <c:pt idx="3">
                  <c:v>0.141874855672491</c:v>
                </c:pt>
                <c:pt idx="4">
                  <c:v>0.102064607026499</c:v>
                </c:pt>
                <c:pt idx="5">
                  <c:v>0.121741738602264</c:v>
                </c:pt>
                <c:pt idx="6">
                  <c:v>0.111757831681574</c:v>
                </c:pt>
                <c:pt idx="7">
                  <c:v>0.0357737252919759</c:v>
                </c:pt>
                <c:pt idx="8">
                  <c:v>0.190119982655925</c:v>
                </c:pt>
              </c:numCache>
            </c:numRef>
          </c:val>
        </c:ser>
        <c:marker val="1"/>
        <c:axId val="70288056"/>
        <c:axId val="290105368"/>
      </c:lineChart>
      <c:catAx>
        <c:axId val="70288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90105368"/>
        <c:crosses val="autoZero"/>
        <c:auto val="1"/>
        <c:lblAlgn val="ctr"/>
        <c:lblOffset val="100"/>
        <c:tickLblSkip val="1"/>
        <c:tickMarkSkip val="1"/>
      </c:catAx>
      <c:valAx>
        <c:axId val="2901053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702880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1042021301962"/>
          <c:y val="0.22353026780893"/>
          <c:w val="0.174098025515081"/>
          <c:h val="0.49804112301287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723900</xdr:colOff>
      <xdr:row>9</xdr:row>
      <xdr:rowOff>38100</xdr:rowOff>
    </xdr:from>
    <xdr:to>
      <xdr:col>20</xdr:col>
      <xdr:colOff>101600</xdr:colOff>
      <xdr:row>28</xdr:row>
      <xdr:rowOff>139700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32"/>
  <sheetViews>
    <sheetView tabSelected="1" topLeftCell="J1" workbookViewId="0">
      <selection activeCell="L50" sqref="L50"/>
    </sheetView>
  </sheetViews>
  <sheetFormatPr baseColWidth="10" defaultRowHeight="13"/>
  <sheetData>
    <row r="1" spans="1:12" s="2" customFormat="1">
      <c r="A1" s="1"/>
      <c r="B1" s="1"/>
      <c r="C1" s="2" t="s">
        <v>4</v>
      </c>
      <c r="D1" s="2" t="s">
        <v>4</v>
      </c>
      <c r="E1" s="2" t="s">
        <v>4</v>
      </c>
      <c r="F1" s="2" t="s">
        <v>4</v>
      </c>
      <c r="G1" s="2" t="s">
        <v>4</v>
      </c>
      <c r="H1" s="2" t="s">
        <v>4</v>
      </c>
      <c r="I1" s="2" t="s">
        <v>4</v>
      </c>
    </row>
    <row r="2" spans="1:12">
      <c r="A2" s="1"/>
      <c r="B2" s="1" t="s">
        <v>0</v>
      </c>
      <c r="C2" s="1">
        <v>10612</v>
      </c>
      <c r="D2" s="2">
        <v>10629</v>
      </c>
      <c r="E2" s="2">
        <v>10607</v>
      </c>
      <c r="F2" s="2" t="s">
        <v>2</v>
      </c>
      <c r="G2" s="2" t="s">
        <v>3</v>
      </c>
      <c r="H2" s="2">
        <v>10610</v>
      </c>
      <c r="I2" s="2">
        <v>10588</v>
      </c>
      <c r="J2" s="2" t="s">
        <v>5</v>
      </c>
      <c r="K2" s="2">
        <v>3196</v>
      </c>
      <c r="L2" s="2"/>
    </row>
    <row r="3" spans="1:12">
      <c r="B3" s="1">
        <v>1</v>
      </c>
      <c r="C3">
        <v>90</v>
      </c>
      <c r="D3">
        <v>93.5</v>
      </c>
      <c r="E3">
        <v>92</v>
      </c>
      <c r="F3">
        <v>94</v>
      </c>
      <c r="G3">
        <v>93</v>
      </c>
      <c r="H3">
        <v>91.5</v>
      </c>
      <c r="I3">
        <v>93</v>
      </c>
      <c r="J3">
        <v>92</v>
      </c>
      <c r="K3">
        <v>88</v>
      </c>
    </row>
    <row r="4" spans="1:12">
      <c r="B4" s="1">
        <v>7</v>
      </c>
      <c r="C4">
        <v>63</v>
      </c>
      <c r="D4">
        <v>62</v>
      </c>
      <c r="E4">
        <v>62</v>
      </c>
      <c r="F4">
        <v>62</v>
      </c>
      <c r="G4">
        <v>64</v>
      </c>
      <c r="H4">
        <v>61</v>
      </c>
      <c r="I4">
        <v>66</v>
      </c>
      <c r="J4">
        <v>60</v>
      </c>
      <c r="K4">
        <v>60</v>
      </c>
    </row>
    <row r="5" spans="1:12">
      <c r="B5" s="1">
        <v>1</v>
      </c>
      <c r="C5">
        <v>90</v>
      </c>
      <c r="D5">
        <v>93.5</v>
      </c>
      <c r="E5">
        <v>92</v>
      </c>
      <c r="F5">
        <v>94</v>
      </c>
      <c r="G5">
        <v>93</v>
      </c>
      <c r="H5">
        <v>91.5</v>
      </c>
      <c r="I5">
        <v>93</v>
      </c>
      <c r="J5">
        <v>92</v>
      </c>
      <c r="K5">
        <v>88</v>
      </c>
    </row>
    <row r="6" spans="1:12">
      <c r="B6" s="1">
        <v>3</v>
      </c>
      <c r="C6">
        <v>40.5</v>
      </c>
      <c r="D6">
        <v>38</v>
      </c>
      <c r="E6">
        <v>40</v>
      </c>
      <c r="F6">
        <v>37.5</v>
      </c>
      <c r="G6">
        <v>36</v>
      </c>
      <c r="H6">
        <v>41</v>
      </c>
      <c r="I6">
        <v>38</v>
      </c>
      <c r="J6">
        <v>41.5</v>
      </c>
      <c r="K6">
        <v>36.5</v>
      </c>
    </row>
    <row r="7" spans="1:12">
      <c r="B7" s="1">
        <v>4</v>
      </c>
      <c r="C7">
        <v>62.2</v>
      </c>
      <c r="D7">
        <v>60</v>
      </c>
      <c r="E7">
        <v>63</v>
      </c>
      <c r="F7">
        <v>58.5</v>
      </c>
      <c r="G7">
        <v>55.5</v>
      </c>
      <c r="H7">
        <v>58</v>
      </c>
      <c r="I7">
        <v>60</v>
      </c>
      <c r="J7">
        <v>61.5</v>
      </c>
      <c r="K7">
        <v>57</v>
      </c>
    </row>
    <row r="8" spans="1:12">
      <c r="B8" s="1">
        <v>5</v>
      </c>
      <c r="C8">
        <v>41</v>
      </c>
      <c r="D8">
        <v>38</v>
      </c>
      <c r="E8">
        <v>40</v>
      </c>
      <c r="F8">
        <v>39</v>
      </c>
      <c r="G8">
        <v>38</v>
      </c>
      <c r="H8">
        <v>39</v>
      </c>
      <c r="I8">
        <v>38</v>
      </c>
      <c r="J8">
        <v>40</v>
      </c>
      <c r="K8">
        <v>39</v>
      </c>
    </row>
    <row r="9" spans="1:12">
      <c r="B9" s="1">
        <v>6</v>
      </c>
      <c r="C9">
        <v>53</v>
      </c>
      <c r="D9">
        <v>50</v>
      </c>
      <c r="E9">
        <v>51</v>
      </c>
      <c r="F9">
        <v>49.1</v>
      </c>
      <c r="G9">
        <v>48</v>
      </c>
      <c r="H9">
        <v>52</v>
      </c>
      <c r="I9">
        <v>49</v>
      </c>
      <c r="J9">
        <v>53</v>
      </c>
      <c r="K9">
        <v>48.5</v>
      </c>
    </row>
    <row r="10" spans="1:12">
      <c r="B10" s="1">
        <v>14</v>
      </c>
      <c r="C10">
        <v>50</v>
      </c>
      <c r="D10">
        <v>50</v>
      </c>
      <c r="E10">
        <v>49</v>
      </c>
      <c r="F10">
        <v>46.1</v>
      </c>
      <c r="G10">
        <v>45</v>
      </c>
      <c r="H10">
        <v>49</v>
      </c>
      <c r="I10">
        <v>46</v>
      </c>
      <c r="J10">
        <v>49</v>
      </c>
      <c r="K10">
        <v>46</v>
      </c>
    </row>
    <row r="11" spans="1:12">
      <c r="B11" s="1">
        <v>10</v>
      </c>
      <c r="C11">
        <v>64</v>
      </c>
      <c r="D11">
        <v>68</v>
      </c>
      <c r="E11">
        <v>69</v>
      </c>
      <c r="F11">
        <v>71</v>
      </c>
      <c r="G11">
        <v>70</v>
      </c>
      <c r="H11">
        <v>67</v>
      </c>
      <c r="I11">
        <v>71</v>
      </c>
      <c r="J11">
        <v>69</v>
      </c>
      <c r="K11">
        <v>63.5</v>
      </c>
    </row>
    <row r="12" spans="1:12">
      <c r="B12" s="1">
        <v>12</v>
      </c>
      <c r="C12">
        <v>14</v>
      </c>
      <c r="D12">
        <v>15</v>
      </c>
      <c r="E12">
        <v>13</v>
      </c>
      <c r="F12">
        <v>13</v>
      </c>
      <c r="G12">
        <v>13</v>
      </c>
      <c r="H12">
        <v>15</v>
      </c>
      <c r="I12">
        <v>11</v>
      </c>
      <c r="J12">
        <v>14</v>
      </c>
      <c r="K12">
        <v>16</v>
      </c>
    </row>
    <row r="13" spans="1:12">
      <c r="A13" t="s">
        <v>1</v>
      </c>
      <c r="B13" s="1"/>
      <c r="C13" s="2">
        <f>C2</f>
        <v>10612</v>
      </c>
      <c r="D13" s="2">
        <f t="shared" ref="D13:K13" si="0">D2</f>
        <v>10629</v>
      </c>
      <c r="E13" s="2">
        <f t="shared" si="0"/>
        <v>10607</v>
      </c>
      <c r="F13" s="2" t="str">
        <f t="shared" si="0"/>
        <v>10613-1</v>
      </c>
      <c r="G13" s="2" t="str">
        <f t="shared" si="0"/>
        <v>10613-2</v>
      </c>
      <c r="H13" s="2">
        <f t="shared" si="0"/>
        <v>10610</v>
      </c>
      <c r="I13" s="2">
        <f t="shared" si="0"/>
        <v>10588</v>
      </c>
      <c r="J13" s="2" t="str">
        <f t="shared" si="0"/>
        <v>3196-368</v>
      </c>
      <c r="K13" s="2">
        <f t="shared" si="0"/>
        <v>3196</v>
      </c>
      <c r="L13" s="2"/>
    </row>
    <row r="14" spans="1:12">
      <c r="A14" s="3">
        <v>1.6819999999999999</v>
      </c>
      <c r="B14" s="1">
        <v>7</v>
      </c>
      <c r="C14" s="3">
        <f t="shared" ref="C14:D22" si="1">LOG10(C4)-$A14</f>
        <v>0.11734054945358174</v>
      </c>
      <c r="D14" s="3">
        <f t="shared" si="1"/>
        <v>0.11039168949825395</v>
      </c>
      <c r="E14" s="3">
        <f t="shared" ref="E14:K14" si="2">LOG10(E4)-$A14</f>
        <v>0.11039168949825395</v>
      </c>
      <c r="F14" s="3">
        <f t="shared" si="2"/>
        <v>0.11039168949825395</v>
      </c>
      <c r="G14" s="3">
        <f t="shared" si="2"/>
        <v>0.12417997398388714</v>
      </c>
      <c r="H14" s="3">
        <f t="shared" si="2"/>
        <v>0.1033298350107672</v>
      </c>
      <c r="I14" s="3">
        <f t="shared" si="2"/>
        <v>0.13754393554186883</v>
      </c>
      <c r="J14" s="3">
        <f t="shared" si="2"/>
        <v>9.6151250383643694E-2</v>
      </c>
      <c r="K14" s="3">
        <f t="shared" si="2"/>
        <v>9.6151250383643694E-2</v>
      </c>
      <c r="L14" s="3"/>
    </row>
    <row r="15" spans="1:12">
      <c r="A15" s="3">
        <v>1.8839999999999999</v>
      </c>
      <c r="B15" s="1">
        <v>1</v>
      </c>
      <c r="C15" s="3">
        <f t="shared" si="1"/>
        <v>7.0242509439325085E-2</v>
      </c>
      <c r="D15" s="3">
        <f t="shared" si="1"/>
        <v>8.6811610872517875E-2</v>
      </c>
      <c r="E15" s="3">
        <f t="shared" ref="E15:K15" si="3">LOG10(E5)-$A15</f>
        <v>7.9787827345555451E-2</v>
      </c>
      <c r="F15" s="3">
        <f t="shared" si="3"/>
        <v>8.9127853599698659E-2</v>
      </c>
      <c r="G15" s="3">
        <f t="shared" si="3"/>
        <v>8.4482948553935122E-2</v>
      </c>
      <c r="H15" s="3">
        <f t="shared" si="3"/>
        <v>7.742109406644837E-2</v>
      </c>
      <c r="I15" s="3">
        <f t="shared" si="3"/>
        <v>8.4482948553935122E-2</v>
      </c>
      <c r="J15" s="3">
        <f t="shared" si="3"/>
        <v>7.9787827345555451E-2</v>
      </c>
      <c r="K15" s="3">
        <f t="shared" si="3"/>
        <v>6.0482672150168781E-2</v>
      </c>
      <c r="L15" s="3"/>
    </row>
    <row r="16" spans="1:12">
      <c r="A16" s="3">
        <v>1.39</v>
      </c>
      <c r="B16" s="1">
        <v>3</v>
      </c>
      <c r="C16" s="3">
        <f t="shared" si="1"/>
        <v>0.21745502321466859</v>
      </c>
      <c r="D16" s="3">
        <f t="shared" si="1"/>
        <v>0.18978359661681021</v>
      </c>
      <c r="E16" s="3">
        <f t="shared" ref="E16:K16" si="4">LOG10(E6)-$A16</f>
        <v>0.21205999132796238</v>
      </c>
      <c r="F16" s="3">
        <f t="shared" si="4"/>
        <v>0.18403126772771894</v>
      </c>
      <c r="G16" s="3">
        <f t="shared" si="4"/>
        <v>0.16630250076728736</v>
      </c>
      <c r="H16" s="3">
        <f t="shared" si="4"/>
        <v>0.22278385671973555</v>
      </c>
      <c r="I16" s="3">
        <f t="shared" si="4"/>
        <v>0.18978359661681021</v>
      </c>
      <c r="J16" s="3">
        <f t="shared" si="4"/>
        <v>0.22804809671209281</v>
      </c>
      <c r="K16" s="3">
        <f t="shared" si="4"/>
        <v>0.17229286445647474</v>
      </c>
      <c r="L16" s="3"/>
    </row>
    <row r="17" spans="1:12">
      <c r="A17" s="3">
        <v>1.6140000000000001</v>
      </c>
      <c r="B17" s="1">
        <v>4</v>
      </c>
      <c r="C17" s="3">
        <f t="shared" si="1"/>
        <v>0.17979038469081865</v>
      </c>
      <c r="D17" s="3">
        <f t="shared" si="1"/>
        <v>0.16415125038364353</v>
      </c>
      <c r="E17" s="3">
        <f t="shared" ref="E17:K17" si="5">LOG10(E7)-$A17</f>
        <v>0.18534054945358158</v>
      </c>
      <c r="F17" s="3">
        <f t="shared" si="5"/>
        <v>0.15315586608218035</v>
      </c>
      <c r="G17" s="3">
        <f t="shared" si="5"/>
        <v>0.13029298312267623</v>
      </c>
      <c r="H17" s="3">
        <f t="shared" si="5"/>
        <v>0.14942799356293723</v>
      </c>
      <c r="I17" s="3">
        <f t="shared" si="5"/>
        <v>0.16415125038364353</v>
      </c>
      <c r="J17" s="3">
        <f t="shared" si="5"/>
        <v>0.1748751157754167</v>
      </c>
      <c r="K17" s="3">
        <f t="shared" si="5"/>
        <v>0.14187485567249136</v>
      </c>
      <c r="L17" s="3"/>
    </row>
    <row r="18" spans="1:12">
      <c r="A18" s="3">
        <v>1.4890000000000001</v>
      </c>
      <c r="B18" s="1">
        <v>5</v>
      </c>
      <c r="C18" s="3">
        <f t="shared" si="1"/>
        <v>0.12378385671973535</v>
      </c>
      <c r="D18" s="3">
        <f t="shared" si="1"/>
        <v>9.0783596616810014E-2</v>
      </c>
      <c r="E18" s="3">
        <f t="shared" ref="E18:K18" si="6">LOG10(E8)-$A18</f>
        <v>0.11305999132796218</v>
      </c>
      <c r="F18" s="3">
        <f t="shared" si="6"/>
        <v>0.102064607026499</v>
      </c>
      <c r="G18" s="3">
        <f t="shared" si="6"/>
        <v>9.0783596616810014E-2</v>
      </c>
      <c r="H18" s="3">
        <f t="shared" si="6"/>
        <v>0.102064607026499</v>
      </c>
      <c r="I18" s="3">
        <f t="shared" si="6"/>
        <v>9.0783596616810014E-2</v>
      </c>
      <c r="J18" s="3">
        <f t="shared" si="6"/>
        <v>0.11305999132796218</v>
      </c>
      <c r="K18" s="3">
        <f t="shared" si="6"/>
        <v>0.102064607026499</v>
      </c>
      <c r="L18" s="3"/>
    </row>
    <row r="19" spans="1:12">
      <c r="A19" s="3">
        <v>1.5640000000000001</v>
      </c>
      <c r="B19" s="1">
        <v>6</v>
      </c>
      <c r="C19" s="3">
        <f t="shared" si="1"/>
        <v>0.16027586960078888</v>
      </c>
      <c r="D19" s="3">
        <f t="shared" si="1"/>
        <v>0.13497000433601869</v>
      </c>
      <c r="E19" s="3">
        <f t="shared" ref="E19:K19" si="7">LOG10(E9)-$A19</f>
        <v>0.14357017609793621</v>
      </c>
      <c r="F19" s="3">
        <f t="shared" si="7"/>
        <v>0.12708149212296838</v>
      </c>
      <c r="G19" s="3">
        <f t="shared" si="7"/>
        <v>0.11724123737558712</v>
      </c>
      <c r="H19" s="3">
        <f t="shared" si="7"/>
        <v>0.15200334363479917</v>
      </c>
      <c r="I19" s="3">
        <f t="shared" si="7"/>
        <v>0.12619608002851357</v>
      </c>
      <c r="J19" s="3">
        <f t="shared" si="7"/>
        <v>0.16027586960078888</v>
      </c>
      <c r="K19" s="3">
        <f t="shared" si="7"/>
        <v>0.12174173860226367</v>
      </c>
      <c r="L19" s="3"/>
    </row>
    <row r="20" spans="1:12">
      <c r="A20" s="3">
        <v>1.5509999999999999</v>
      </c>
      <c r="B20" s="1">
        <v>14</v>
      </c>
      <c r="C20" s="3">
        <f t="shared" si="1"/>
        <v>0.14797000433601881</v>
      </c>
      <c r="D20" s="3">
        <f t="shared" si="1"/>
        <v>0.14797000433601881</v>
      </c>
      <c r="E20" s="3">
        <f t="shared" ref="E20:K20" si="8">LOG10(E10)-$A20</f>
        <v>0.13919608002851369</v>
      </c>
      <c r="F20" s="3">
        <f t="shared" si="8"/>
        <v>0.11270092538964827</v>
      </c>
      <c r="G20" s="3">
        <f t="shared" si="8"/>
        <v>0.10221251377534379</v>
      </c>
      <c r="H20" s="3">
        <f t="shared" si="8"/>
        <v>0.13919608002851369</v>
      </c>
      <c r="I20" s="3">
        <f t="shared" si="8"/>
        <v>0.11175783168157416</v>
      </c>
      <c r="J20" s="3">
        <f t="shared" si="8"/>
        <v>0.13919608002851369</v>
      </c>
      <c r="K20" s="3">
        <f t="shared" si="8"/>
        <v>0.11175783168157416</v>
      </c>
      <c r="L20" s="3"/>
    </row>
    <row r="21" spans="1:12">
      <c r="A21" s="3">
        <v>1.7669999999999999</v>
      </c>
      <c r="B21" s="1">
        <v>10</v>
      </c>
      <c r="C21" s="3">
        <f t="shared" si="1"/>
        <v>3.9179973983887173E-2</v>
      </c>
      <c r="D21" s="3">
        <f t="shared" si="1"/>
        <v>6.5508912706236488E-2</v>
      </c>
      <c r="E21" s="3">
        <f t="shared" ref="E21:K21" si="9">LOG10(E11)-$A21</f>
        <v>7.1849090737255317E-2</v>
      </c>
      <c r="F21" s="3">
        <f t="shared" si="9"/>
        <v>8.4258348719075338E-2</v>
      </c>
      <c r="G21" s="3">
        <f t="shared" si="9"/>
        <v>7.809804001425702E-2</v>
      </c>
      <c r="H21" s="3">
        <f t="shared" si="9"/>
        <v>5.9074802700826545E-2</v>
      </c>
      <c r="I21" s="3">
        <f t="shared" si="9"/>
        <v>8.4258348719075338E-2</v>
      </c>
      <c r="J21" s="3">
        <f t="shared" si="9"/>
        <v>7.1849090737255317E-2</v>
      </c>
      <c r="K21" s="3">
        <f t="shared" si="9"/>
        <v>3.5773725291975866E-2</v>
      </c>
      <c r="L21" s="3"/>
    </row>
    <row r="22" spans="1:12">
      <c r="A22" s="3">
        <v>1.014</v>
      </c>
      <c r="B22" s="1">
        <v>12</v>
      </c>
      <c r="C22" s="3">
        <f t="shared" si="1"/>
        <v>0.13212803567823794</v>
      </c>
      <c r="D22" s="3">
        <f t="shared" si="1"/>
        <v>0.16209125905568134</v>
      </c>
      <c r="E22" s="3">
        <f t="shared" ref="E22:K22" si="10">LOG10(E12)-$A22</f>
        <v>9.9943352306836708E-2</v>
      </c>
      <c r="F22" s="3">
        <f t="shared" si="10"/>
        <v>9.9943352306836708E-2</v>
      </c>
      <c r="G22" s="3">
        <f t="shared" si="10"/>
        <v>9.9943352306836708E-2</v>
      </c>
      <c r="H22" s="3">
        <f t="shared" si="10"/>
        <v>0.16209125905568134</v>
      </c>
      <c r="I22" s="3">
        <f t="shared" si="10"/>
        <v>2.7392685158225127E-2</v>
      </c>
      <c r="J22" s="3">
        <f t="shared" si="10"/>
        <v>0.13212803567823794</v>
      </c>
      <c r="K22" s="3">
        <f t="shared" si="10"/>
        <v>0.19011998265592478</v>
      </c>
      <c r="L22" s="3"/>
    </row>
    <row r="23" spans="1:12" s="2" customFormat="1">
      <c r="A23" s="4"/>
      <c r="C23" s="2" t="s">
        <v>6</v>
      </c>
      <c r="D23" s="2" t="s">
        <v>7</v>
      </c>
      <c r="E23" s="2" t="s">
        <v>8</v>
      </c>
      <c r="F23" s="2" t="s">
        <v>9</v>
      </c>
      <c r="G23" s="2" t="s">
        <v>10</v>
      </c>
      <c r="H23" s="2" t="s">
        <v>11</v>
      </c>
      <c r="I23"/>
      <c r="J23" t="s">
        <v>12</v>
      </c>
      <c r="K23" t="s">
        <v>13</v>
      </c>
      <c r="L23" t="s">
        <v>14</v>
      </c>
    </row>
    <row r="24" spans="1:12">
      <c r="B24" s="1">
        <v>7</v>
      </c>
      <c r="C24">
        <f>COUNT(C4:K4)</f>
        <v>9</v>
      </c>
      <c r="D24" s="5">
        <f>AVERAGE(C4:K4)</f>
        <v>62.222222222222221</v>
      </c>
      <c r="E24">
        <f>MIN(C4:K4)</f>
        <v>60</v>
      </c>
      <c r="F24">
        <f>MAX(C4:K4)</f>
        <v>66</v>
      </c>
      <c r="G24" s="6">
        <f>STDEV(C4:K4)</f>
        <v>1.9220937657784396</v>
      </c>
      <c r="H24" s="6">
        <f t="shared" ref="H24:H32" si="11">G24*100/D24</f>
        <v>3.0890792664296352</v>
      </c>
      <c r="I24">
        <v>7</v>
      </c>
      <c r="J24" s="3">
        <f>LOG10(D24)-$A14</f>
        <v>0.11194551756687554</v>
      </c>
      <c r="K24" s="3">
        <f>LOG10(E24)-$A14</f>
        <v>9.6151250383643694E-2</v>
      </c>
      <c r="L24" s="3">
        <f>LOG10(F24)-$A14</f>
        <v>0.13754393554186883</v>
      </c>
    </row>
    <row r="25" spans="1:12">
      <c r="B25" s="1">
        <v>1</v>
      </c>
      <c r="C25">
        <f t="shared" ref="C25:C32" si="12">COUNT(C5:K5)</f>
        <v>9</v>
      </c>
      <c r="D25" s="5">
        <f t="shared" ref="D25:D32" si="13">AVERAGE(C5:K5)</f>
        <v>91.888888888888886</v>
      </c>
      <c r="E25">
        <f t="shared" ref="E25:E32" si="14">MIN(C5:K5)</f>
        <v>88</v>
      </c>
      <c r="F25">
        <f t="shared" ref="F25:F32" si="15">MAX(C5:K5)</f>
        <v>94</v>
      </c>
      <c r="G25" s="6">
        <f t="shared" ref="G25:G32" si="16">STDEV(C5:K5)</f>
        <v>1.8837757592429396</v>
      </c>
      <c r="H25" s="6">
        <f t="shared" si="11"/>
        <v>2.050058262779499</v>
      </c>
      <c r="I25">
        <v>1</v>
      </c>
      <c r="J25" s="3">
        <f t="shared" ref="J25:J32" si="17">LOG10(D25)-$A15</f>
        <v>7.926300011322196E-2</v>
      </c>
      <c r="K25" s="3">
        <f t="shared" ref="K25:K32" si="18">LOG10(E25)-$A15</f>
        <v>6.0482672150168781E-2</v>
      </c>
      <c r="L25" s="3">
        <f t="shared" ref="L25:L32" si="19">LOG10(F25)-$A15</f>
        <v>8.9127853599698659E-2</v>
      </c>
    </row>
    <row r="26" spans="1:12">
      <c r="B26" s="1">
        <v>3</v>
      </c>
      <c r="C26">
        <f t="shared" si="12"/>
        <v>9</v>
      </c>
      <c r="D26" s="5">
        <f t="shared" si="13"/>
        <v>38.777777777777779</v>
      </c>
      <c r="E26">
        <f t="shared" si="14"/>
        <v>36</v>
      </c>
      <c r="F26">
        <f t="shared" si="15"/>
        <v>41.5</v>
      </c>
      <c r="G26" s="6">
        <f t="shared" si="16"/>
        <v>2.0172864061516758</v>
      </c>
      <c r="H26" s="6">
        <f t="shared" si="11"/>
        <v>5.2021712479556106</v>
      </c>
      <c r="I26">
        <v>3</v>
      </c>
      <c r="J26" s="3">
        <f t="shared" si="17"/>
        <v>0.19858291751985502</v>
      </c>
      <c r="K26" s="3">
        <f t="shared" si="18"/>
        <v>0.16630250076728736</v>
      </c>
      <c r="L26" s="3">
        <f t="shared" si="19"/>
        <v>0.22804809671209281</v>
      </c>
    </row>
    <row r="27" spans="1:12">
      <c r="B27" s="1">
        <v>4</v>
      </c>
      <c r="C27">
        <f t="shared" si="12"/>
        <v>9</v>
      </c>
      <c r="D27" s="5">
        <f t="shared" si="13"/>
        <v>59.522222222222226</v>
      </c>
      <c r="E27">
        <f t="shared" si="14"/>
        <v>55.5</v>
      </c>
      <c r="F27">
        <f t="shared" si="15"/>
        <v>63</v>
      </c>
      <c r="G27" s="6">
        <f t="shared" si="16"/>
        <v>2.4883617993458738</v>
      </c>
      <c r="H27" s="6">
        <f t="shared" si="11"/>
        <v>4.1805593044825207</v>
      </c>
      <c r="I27">
        <v>4</v>
      </c>
      <c r="J27" s="3">
        <f t="shared" si="17"/>
        <v>0.16067913693353453</v>
      </c>
      <c r="K27" s="3">
        <f t="shared" si="18"/>
        <v>0.13029298312267623</v>
      </c>
      <c r="L27" s="3">
        <f t="shared" si="19"/>
        <v>0.18534054945358158</v>
      </c>
    </row>
    <row r="28" spans="1:12">
      <c r="B28" s="1">
        <v>5</v>
      </c>
      <c r="C28">
        <f t="shared" si="12"/>
        <v>9</v>
      </c>
      <c r="D28" s="5">
        <f t="shared" si="13"/>
        <v>39.111111111111114</v>
      </c>
      <c r="E28">
        <f t="shared" si="14"/>
        <v>38</v>
      </c>
      <c r="F28">
        <f t="shared" si="15"/>
        <v>41</v>
      </c>
      <c r="G28" s="6">
        <f t="shared" si="16"/>
        <v>1.0540925533894479</v>
      </c>
      <c r="H28" s="6">
        <f t="shared" si="11"/>
        <v>2.6951230058252929</v>
      </c>
      <c r="I28">
        <v>5</v>
      </c>
      <c r="J28" s="3">
        <f t="shared" si="17"/>
        <v>0.1033001540388061</v>
      </c>
      <c r="K28" s="3">
        <f t="shared" si="18"/>
        <v>9.0783596616810014E-2</v>
      </c>
      <c r="L28" s="3">
        <f t="shared" si="19"/>
        <v>0.12378385671973535</v>
      </c>
    </row>
    <row r="29" spans="1:12">
      <c r="B29" s="1">
        <v>6</v>
      </c>
      <c r="C29">
        <f t="shared" si="12"/>
        <v>9</v>
      </c>
      <c r="D29" s="5">
        <f t="shared" si="13"/>
        <v>50.400000000000006</v>
      </c>
      <c r="E29">
        <f t="shared" si="14"/>
        <v>48</v>
      </c>
      <c r="F29">
        <f t="shared" si="15"/>
        <v>53</v>
      </c>
      <c r="G29" s="6">
        <f t="shared" si="16"/>
        <v>1.9241881404892345</v>
      </c>
      <c r="H29" s="6">
        <f t="shared" si="11"/>
        <v>3.8178336120818139</v>
      </c>
      <c r="I29">
        <v>6</v>
      </c>
      <c r="J29" s="3">
        <f t="shared" si="17"/>
        <v>0.13843053644552539</v>
      </c>
      <c r="K29" s="3">
        <f t="shared" si="18"/>
        <v>0.11724123737558712</v>
      </c>
      <c r="L29" s="3">
        <f t="shared" si="19"/>
        <v>0.16027586960078888</v>
      </c>
    </row>
    <row r="30" spans="1:12">
      <c r="B30" s="1">
        <v>14</v>
      </c>
      <c r="C30">
        <f t="shared" si="12"/>
        <v>9</v>
      </c>
      <c r="D30" s="5">
        <f t="shared" si="13"/>
        <v>47.788888888888891</v>
      </c>
      <c r="E30">
        <f t="shared" si="14"/>
        <v>45</v>
      </c>
      <c r="F30">
        <f t="shared" si="15"/>
        <v>50</v>
      </c>
      <c r="G30" s="6">
        <f t="shared" si="16"/>
        <v>1.97512306227</v>
      </c>
      <c r="H30" s="6">
        <f t="shared" si="11"/>
        <v>4.1330173356033484</v>
      </c>
      <c r="I30">
        <v>14</v>
      </c>
      <c r="J30" s="3">
        <f t="shared" si="17"/>
        <v>0.12832693311476717</v>
      </c>
      <c r="K30" s="3">
        <f t="shared" si="18"/>
        <v>0.10221251377534379</v>
      </c>
      <c r="L30" s="3">
        <f t="shared" si="19"/>
        <v>0.14797000433601881</v>
      </c>
    </row>
    <row r="31" spans="1:12">
      <c r="B31" s="1">
        <v>10</v>
      </c>
      <c r="C31">
        <f t="shared" si="12"/>
        <v>9</v>
      </c>
      <c r="D31" s="5">
        <f t="shared" si="13"/>
        <v>68.055555555555557</v>
      </c>
      <c r="E31">
        <f t="shared" si="14"/>
        <v>63.5</v>
      </c>
      <c r="F31">
        <f t="shared" si="15"/>
        <v>71</v>
      </c>
      <c r="G31" s="6">
        <f t="shared" si="16"/>
        <v>2.7663654454495656</v>
      </c>
      <c r="H31" s="6">
        <f t="shared" si="11"/>
        <v>4.0648635116809944</v>
      </c>
      <c r="I31">
        <v>10</v>
      </c>
      <c r="J31" s="3">
        <f t="shared" si="17"/>
        <v>6.5863583597245201E-2</v>
      </c>
      <c r="K31" s="3">
        <f t="shared" si="18"/>
        <v>3.5773725291975866E-2</v>
      </c>
      <c r="L31" s="3">
        <f t="shared" si="19"/>
        <v>8.4258348719075338E-2</v>
      </c>
    </row>
    <row r="32" spans="1:12">
      <c r="B32" s="1">
        <v>12</v>
      </c>
      <c r="C32">
        <f t="shared" si="12"/>
        <v>9</v>
      </c>
      <c r="D32" s="5">
        <f t="shared" si="13"/>
        <v>13.777777777777779</v>
      </c>
      <c r="E32">
        <f t="shared" si="14"/>
        <v>11</v>
      </c>
      <c r="F32">
        <f t="shared" si="15"/>
        <v>16</v>
      </c>
      <c r="G32" s="6">
        <f t="shared" si="16"/>
        <v>1.4813657362192691</v>
      </c>
      <c r="H32" s="6">
        <f t="shared" si="11"/>
        <v>10.751848085462436</v>
      </c>
      <c r="I32">
        <v>12</v>
      </c>
      <c r="J32" s="3">
        <f t="shared" si="17"/>
        <v>0.12517917572291015</v>
      </c>
      <c r="K32" s="3">
        <f t="shared" si="18"/>
        <v>2.7392685158225127E-2</v>
      </c>
      <c r="L32" s="3">
        <f t="shared" si="19"/>
        <v>0.19011998265592478</v>
      </c>
    </row>
  </sheetData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2001-10-23T13:43:38Z</dcterms:created>
  <dcterms:modified xsi:type="dcterms:W3CDTF">2020-03-25T11:16:22Z</dcterms:modified>
</cp:coreProperties>
</file>